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320" windowHeight="12075"/>
  </bookViews>
  <sheets>
    <sheet name="Расходы по ГП на 01.01.2016" sheetId="1" r:id="rId1"/>
  </sheets>
  <externalReferences>
    <externalReference r:id="rId2"/>
  </externalReferences>
  <definedNames>
    <definedName name="_xlnm._FilterDatabase" localSheetId="0" hidden="1">'Расходы по ГП на 01.01.2016'!$B$6:$M$110</definedName>
    <definedName name="_xlnm.Print_Titles" localSheetId="0">'Расходы по ГП на 01.01.2016'!$3:$4</definedName>
  </definedNames>
  <calcPr calcId="144525"/>
</workbook>
</file>

<file path=xl/calcChain.xml><?xml version="1.0" encoding="utf-8"?>
<calcChain xmlns="http://schemas.openxmlformats.org/spreadsheetml/2006/main">
  <c r="M8" i="1" l="1"/>
  <c r="M9" i="1"/>
  <c r="M10" i="1"/>
  <c r="M12" i="1"/>
  <c r="M15" i="1"/>
  <c r="M16" i="1"/>
  <c r="M17" i="1"/>
  <c r="M18" i="1"/>
  <c r="M20" i="1"/>
  <c r="M21" i="1"/>
  <c r="M22" i="1"/>
  <c r="M26" i="1"/>
  <c r="M27" i="1"/>
  <c r="M30" i="1"/>
  <c r="M32" i="1"/>
  <c r="M33" i="1"/>
  <c r="M34" i="1"/>
  <c r="M35" i="1"/>
  <c r="M37" i="1"/>
  <c r="M38" i="1"/>
  <c r="M39" i="1"/>
  <c r="M44" i="1"/>
  <c r="M45" i="1"/>
  <c r="M47" i="1"/>
  <c r="M52" i="1"/>
  <c r="M54" i="1"/>
  <c r="M55" i="1"/>
  <c r="M56" i="1"/>
  <c r="M59" i="1"/>
  <c r="M60" i="1"/>
  <c r="M67" i="1"/>
  <c r="M69" i="1"/>
  <c r="M71" i="1"/>
  <c r="M74" i="1"/>
  <c r="M76" i="1"/>
  <c r="M79" i="1"/>
  <c r="M82" i="1"/>
  <c r="M83" i="1"/>
  <c r="M85" i="1"/>
  <c r="M86" i="1"/>
  <c r="M87" i="1"/>
  <c r="M88" i="1"/>
  <c r="M89" i="1"/>
  <c r="M90" i="1"/>
  <c r="M91" i="1"/>
  <c r="M92" i="1"/>
  <c r="M93" i="1"/>
  <c r="M99" i="1"/>
  <c r="M101" i="1"/>
  <c r="M108" i="1"/>
  <c r="M109" i="1"/>
  <c r="M7" i="1"/>
  <c r="E114" i="1" l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7" i="1"/>
  <c r="K97" i="1"/>
  <c r="L96" i="1"/>
  <c r="K96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6" i="1"/>
  <c r="K76" i="1"/>
  <c r="L75" i="1"/>
  <c r="K75" i="1"/>
  <c r="L74" i="1"/>
  <c r="K74" i="1"/>
  <c r="K73" i="1"/>
  <c r="L72" i="1"/>
  <c r="K72" i="1"/>
  <c r="K71" i="1"/>
  <c r="L70" i="1"/>
  <c r="K70" i="1"/>
  <c r="K69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J7" i="1"/>
  <c r="H7" i="1"/>
  <c r="G7" i="1"/>
  <c r="G6" i="1" s="1"/>
  <c r="G110" i="1" s="1"/>
  <c r="E7" i="1"/>
  <c r="E6" i="1"/>
  <c r="F6" i="1" s="1"/>
  <c r="I7" i="1" l="1"/>
  <c r="H6" i="1"/>
  <c r="K7" i="1"/>
  <c r="F7" i="1"/>
  <c r="L7" i="1" s="1"/>
  <c r="E110" i="1"/>
  <c r="J6" i="1"/>
  <c r="E112" i="1" l="1"/>
  <c r="F110" i="1"/>
  <c r="J110" i="1"/>
  <c r="M110" i="1" s="1"/>
  <c r="M6" i="1"/>
  <c r="H110" i="1"/>
  <c r="K6" i="1"/>
  <c r="I6" i="1"/>
  <c r="L6" i="1" s="1"/>
  <c r="I110" i="1" l="1"/>
  <c r="L110" i="1" s="1"/>
  <c r="K110" i="1"/>
</calcChain>
</file>

<file path=xl/sharedStrings.xml><?xml version="1.0" encoding="utf-8"?>
<sst xmlns="http://schemas.openxmlformats.org/spreadsheetml/2006/main" count="328" uniqueCount="321">
  <si>
    <t xml:space="preserve">Объем финансирования государственных программ по состоянию на 1 января 2016 года  </t>
  </si>
  <si>
    <t>(тыс. рублей)</t>
  </si>
  <si>
    <t>№ п/п</t>
  </si>
  <si>
    <t>Наименование</t>
  </si>
  <si>
    <t>Всего</t>
  </si>
  <si>
    <t>План (предусмотрено в бюджете)</t>
  </si>
  <si>
    <t>Исполнено на 01.01.2016 г.</t>
  </si>
  <si>
    <t>% исполнения</t>
  </si>
  <si>
    <t>ГППП</t>
  </si>
  <si>
    <t>за счет средств республи-канского бюджета</t>
  </si>
  <si>
    <t>за счет средств федерального бюджета</t>
  </si>
  <si>
    <t>01</t>
  </si>
  <si>
    <t>Государственная программа Кабардино-Балкарской Республики "Развитие здравоохранения в Кабардино-Балкарской Республике"</t>
  </si>
  <si>
    <t>0100000</t>
  </si>
  <si>
    <t>011</t>
  </si>
  <si>
    <t>Подпрограмма "Профилактика заболеваний и формирование здорового образа жизни. Развитие первичной медико-санитарной помощи" государственной программы Кабардино-Балкарской Республики "Развитие здравоохранения в Кабардино-Балкарской Республике"</t>
  </si>
  <si>
    <t>0110000</t>
  </si>
  <si>
    <t>012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</si>
  <si>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Кабардино-Балкарской Республики "Развитие здравоохранения в Кабардино-Балкарской Республике"</t>
  </si>
  <si>
    <t>0120000</t>
  </si>
  <si>
    <t>014</t>
  </si>
  <si>
    <t>Подпрограмма "Охрана здоровья матери и ребенка" государственной программы Кабардино-Балкарской Республики "Развитие здравоохранения в Кабардино-Балкарской Республике"</t>
  </si>
  <si>
    <t>0140000</t>
  </si>
  <si>
    <t>015</t>
  </si>
  <si>
    <t>Подпрограмма "Развитие медицинской реабилитации и санаторно-курортного лечения, в том числе детей" государственной программы Кабардино-Балкарской Республики "Развитие здравоохранения в Кабардино-Балкарской Республике"</t>
  </si>
  <si>
    <t>0150000</t>
  </si>
  <si>
    <t>018</t>
  </si>
  <si>
    <t>Подпрограмма "Совершенствование системы лекарственного обеспечения, в том числе в амбулаторных условиях" государственной программы Кабардино-Балкарской Республики "Развитие здравоохранения в Кабардино-Балкарской Республике"</t>
  </si>
  <si>
    <t>0180000</t>
  </si>
  <si>
    <t>01Б</t>
  </si>
  <si>
    <t>Подпрограмма "Совершенствование системы территориального планирования здравоохранения в Кабардино-Балкарской Республике" государственной программы Кабардино-Балкарской Республики "Развитие здравоохранения в Кабардино-Балкарской Республике"</t>
  </si>
  <si>
    <t>01В0000</t>
  </si>
  <si>
    <t>01В</t>
  </si>
  <si>
    <t>Подпрограмма "Комплексные меры противодействия злоупотреблению алкоголем, наркотиками и другими психоактивными веществами и их незаконному обороту в Кабардино-Балкарской Республике" государственной программы Кабардино-Балкарской Республики "Развитие здравоохранения в Кабардино-Балкарской Республике"</t>
  </si>
  <si>
    <t>01Б0000</t>
  </si>
  <si>
    <t>01Д</t>
  </si>
  <si>
    <t>Подпрограмма "Проектирование, строительство и ввод в эксплуатацию перинатального центра в городе Нальчике" государственной программы Кабардино-Балкарской Республики "Развитие здравоохранения в Кабардино-Балкарской Республике"</t>
  </si>
  <si>
    <t>01Д0000</t>
  </si>
  <si>
    <t>02</t>
  </si>
  <si>
    <t>2</t>
  </si>
  <si>
    <t>Государственная программа Кабардино-Балкарской Республики "Развитие образования в Кабардино-Балкарской Республике"</t>
  </si>
  <si>
    <t>0200000</t>
  </si>
  <si>
    <t>021</t>
  </si>
  <si>
    <t>Подпрограмма "Развитие дошкольного образования" государственной программы Кабардино-Балкарской Республики "Развитие образования в Кабардино-Балкарской Республике"</t>
  </si>
  <si>
    <t>0210000</t>
  </si>
  <si>
    <t>022</t>
  </si>
  <si>
    <t>Подпрограмма "Развитие общего образования" государственной программы Кабардино-Балкарской Республики "Развитие образования в Кабардино-Балкарской Республике"</t>
  </si>
  <si>
    <t>0220000</t>
  </si>
  <si>
    <t>023</t>
  </si>
  <si>
    <t>Подпрограмма "Развитие дополнительного образования"      государственной программы Кабардино-Балкарской Республики "Развитие образования в Кабардино-Балкарской Республике"</t>
  </si>
  <si>
    <t>0230000</t>
  </si>
  <si>
    <t>024</t>
  </si>
  <si>
    <t>Подпрограмма "Развитие профессионального образования" государственной программы Кабардино-Балкарской Республики "Развитие образования в Кабардино-Балкарской Республике"</t>
  </si>
  <si>
    <t>0240000</t>
  </si>
  <si>
    <t>025</t>
  </si>
  <si>
    <t>Подпрограмма "Защита прав детей, государственная поддержка детей-сирот и детей с особыми нуждами" государственной программы Кабардино-Балкарской Республики "Развитие образования в Кабардино-Балкарской Республике"</t>
  </si>
  <si>
    <t>0250000</t>
  </si>
  <si>
    <t>026</t>
  </si>
  <si>
    <t>Подпрограмма "Обеспечение реализации государственной программы Кабардино-Балкарской Республики "Развитие образования в Кабардино-Балкарской Республике" и прочие мероприятия в области образования" государственной программы Кабардино-Балкарской Республики "Развитие образования в Кабардино-Балкарской Республике"</t>
  </si>
  <si>
    <t>0260000</t>
  </si>
  <si>
    <t>03</t>
  </si>
  <si>
    <t>Государственная программа Кабардино-Балкарской Республики "Повышение эффективности реализации молодежной политики в Кабардино-Балкарской Республике"</t>
  </si>
  <si>
    <t>0300000</t>
  </si>
  <si>
    <t>031</t>
  </si>
  <si>
    <t>Подпрограмма "Молодежь Кабардино-Балкарии" государственной программы Кабардино-Балкарской Республики "Повышение эффективности реализации молодежной политики в Кабардино-Балкарской Республике"</t>
  </si>
  <si>
    <t>0310000</t>
  </si>
  <si>
    <t>032</t>
  </si>
  <si>
    <t>Подпрограмма "Патриотическое воспитание граждан в Кабардино-Балкарской Республике" государственной программы Кабардино-Балкарской Республики "Повышение эффективности реализации молодежной политики в Кабардино-Балкарской Республике"</t>
  </si>
  <si>
    <t>0320000</t>
  </si>
  <si>
    <t>04</t>
  </si>
  <si>
    <t>Государственная программа Кабардино-Балкарской Республики "Социальная поддержка населения Кабардино-Балкарской Республики"</t>
  </si>
  <si>
    <t>0400000</t>
  </si>
  <si>
    <t>041</t>
  </si>
  <si>
    <t>Подпрограмма "Развитие мер социальной поддержки отдельных категорий граждан" государственной программы Кабардино-Балкарской Республики "Социальная поддержка населения Кабардино-Балкарской Республики"</t>
  </si>
  <si>
    <t>0410000</t>
  </si>
  <si>
    <t>042</t>
  </si>
  <si>
    <t>Подпрограмма "Модернизация и развитие социального обслуживания населения Кабардино-Балкарской республики" государственной программы Кабардино-Балкарской Республики "Социальная поддержка населения Кабардино-Балкарской Республики"</t>
  </si>
  <si>
    <t>0420000</t>
  </si>
  <si>
    <t>043</t>
  </si>
  <si>
    <t>Подпрограмма "Совершенствование социальной поддержки семьи и детей" государственной программы Кабардино-Балкарской Республики "Социальная поддержка населения Кабардино-Балкарской Республики"</t>
  </si>
  <si>
    <t>0430000</t>
  </si>
  <si>
    <t>05</t>
  </si>
  <si>
    <t>Государственная программа Кабардино-Балкарской Республики "Обеспечение населения Кабардино-Балкарской Республики жильем"</t>
  </si>
  <si>
    <t>0500000</t>
  </si>
  <si>
    <t>051</t>
  </si>
  <si>
    <t>Подпрограмма "Обеспечение жильем молодых семей" государственной программы Кабардино-Балкарской Республики "Обеспечение населения Кабардино-Балкарской Республики жильем"</t>
  </si>
  <si>
    <t>0510000</t>
  </si>
  <si>
    <t>052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</si>
  <si>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Кабардино-Балкарской Республики "Обеспечение населения Кабардино-Балкарской Республики жильем"</t>
  </si>
  <si>
    <t>0520000</t>
  </si>
  <si>
    <t>06</t>
  </si>
  <si>
    <t>Государственная программа Кабардино-Балкарской Республики "Обеспечение населения Кабардино-Балкарской Республики услугами жилищно-коммунального хозяйства"</t>
  </si>
  <si>
    <t>0600000</t>
  </si>
  <si>
    <t>061</t>
  </si>
  <si>
    <t>Подпрограмма "Переселение граждан из аварийного жилищного фонда" государственной программы Кабардино-Балкарской Республики "Обеспечение населения Кабардино-Балкарской Республики услугами жилищно-коммунального хозяйства"</t>
  </si>
  <si>
    <t>0610000</t>
  </si>
  <si>
    <t>062</t>
  </si>
  <si>
    <t>Подпрограмма "Проведение капитального ремонта многоквартирных домов в Кабардино-Балкарской Республике" государственной программы Кабардино-Балкарской Республики "Обеспечение населения Кабардино-Балкарской Республики услугами жилищно-коммунального хозяйства"</t>
  </si>
  <si>
    <t>0620000</t>
  </si>
  <si>
    <t>063</t>
  </si>
  <si>
    <t>Подпрограмма "Реформирование и модернизация жилищно-коммунального комплекса Кабардино-Балкарской Республики" государственной программы Кабардино-Балкарской Республики "Обеспечение населения Кабардино-Балкарской Республики услугами жилищно-коммунального хозяйства"</t>
  </si>
  <si>
    <t>0630000</t>
  </si>
  <si>
    <t>07</t>
  </si>
  <si>
    <t>Государственная программа Кабардино-Балкарской Республики "Содействие занятости населения Кабардино-Балкарской Республики"</t>
  </si>
  <si>
    <t>0700000</t>
  </si>
  <si>
    <t>071</t>
  </si>
  <si>
    <t>Подпрограмма "Активная политика занятости, трудовая мобильность населения и социальная поддержка безработных граждан" государственной программы Кабардино-Балкарской Республики "Содействие занятости населения Кабардино-Балкарской Республики"</t>
  </si>
  <si>
    <t>0710000</t>
  </si>
  <si>
    <t>072</t>
  </si>
  <si>
    <t>Подпрограмма "Реализация дополнительных мероприятий в сфере занятости населения" государственной программы Кабардино-Балкарской Республики "Содействие занятости населения Кабардино-Балкарской Республики"</t>
  </si>
  <si>
    <t>0720000</t>
  </si>
  <si>
    <t>08</t>
  </si>
  <si>
    <t>Государственная программа Кабардино-Балкарской Республики "Профилактика правонарушений и укрепление общественного порядка и общественной безопасности в Кабардино-Балкарской Республике"</t>
  </si>
  <si>
    <t>0800000</t>
  </si>
  <si>
    <t>081</t>
  </si>
  <si>
    <t>Подпрограмма "Профилактика правонарушений" государственной программы Кабардино-Балкарской Республики "Профилактика правонарушений и укрепление общественного порядка и общественной безопасности в Кабардино-Балкарской Республике"</t>
  </si>
  <si>
    <t>0810000</t>
  </si>
  <si>
    <t>082</t>
  </si>
  <si>
    <t>Подпрограмма "Профилактика терроризма и экстремизма" государственной программы Кабардино-Балкарской Республики "Профилактика правонарушений и укрепление общественного порядка и общественной безопасности в Кабардино-Балкарской Республике"</t>
  </si>
  <si>
    <t>0820000</t>
  </si>
  <si>
    <t>083</t>
  </si>
  <si>
    <r>
      <t>Подпрограмма "</t>
    </r>
    <r>
      <rPr>
        <sz val="12"/>
        <color rgb="FF000000"/>
        <rFont val="Times New Roman"/>
        <family val="1"/>
        <charset val="204"/>
      </rPr>
      <t>Противодействие коррупции"</t>
    </r>
    <r>
      <rPr>
        <sz val="12"/>
        <rFont val="Times New Roman"/>
        <family val="1"/>
        <charset val="204"/>
      </rPr>
      <t xml:space="preserve"> государственной программы Кабардино-Балкарской Республики "Профилактика правонарушений и укрепление общественного порядка и общественной безопасности в Кабардино-Балкарской Республике"</t>
    </r>
  </si>
  <si>
    <t>0830000</t>
  </si>
  <si>
    <t>09</t>
  </si>
  <si>
    <t>Государственная программа Кабардино-Балкарской Республики "Культура Кабардино-Балкарии"</t>
  </si>
  <si>
    <t>0900000</t>
  </si>
  <si>
    <t>091</t>
  </si>
  <si>
    <t>Подпрограмма "Развитие культуры в Кабардино-Балкарской Республике" государственной программы Кабардино-Балкарской Республики "Культура Кабардино-Балкарии"</t>
  </si>
  <si>
    <t>0910000</t>
  </si>
  <si>
    <t>092</t>
  </si>
  <si>
    <t>Подпрограмма "Развитие музеев и музейного фонда" государственной программы Кабардино-Балкарской Республики "Культура Кабардино-Балкарии"</t>
  </si>
  <si>
    <t>0920000</t>
  </si>
  <si>
    <t>093</t>
  </si>
  <si>
    <t>Подпрограмма "Развитие библиотечного дела" государственной программы Кабардино-Балкарской Республики "Культура Кабардино-Балкарии"</t>
  </si>
  <si>
    <t>0930000</t>
  </si>
  <si>
    <t>094</t>
  </si>
  <si>
    <t>Подпрограмма "Развитие театрального искусства и концертной деятельности" государственной программы Кабардино-Балкарской Республики "Культура Кабардино-Балкарии"</t>
  </si>
  <si>
    <t>0940000</t>
  </si>
  <si>
    <t>095</t>
  </si>
  <si>
    <t>Подпрограмма "Сохранение и развитие кинематографии" государственной программы Кабардино-Балкарской Республики "Культура Кабардино-Балкарии"</t>
  </si>
  <si>
    <t>0950000</t>
  </si>
  <si>
    <t>096</t>
  </si>
  <si>
    <t>Подпрограмма "Сохранение и развитие народных художественных промыслов" государственной программы Кабардино-Балкарской Республики "Культура Кабардино-Балкарии"</t>
  </si>
  <si>
    <t>0960000</t>
  </si>
  <si>
    <t>097</t>
  </si>
  <si>
    <t>Подпрограмма "Совершенствование системы образования и повышения квалификации в сфере культуры и искусства" государственной программы Кабардино-Балкарской Республики "Культура Кабардино-Балкарии"</t>
  </si>
  <si>
    <t>0970000</t>
  </si>
  <si>
    <t>098</t>
  </si>
  <si>
    <t>Подпрограмма "Сохранение культурного наследия" государственной программы Кабардино-Балкарской Республики "Культура Кабардино-Балкарии"</t>
  </si>
  <si>
    <t>0980000</t>
  </si>
  <si>
    <t>099</t>
  </si>
  <si>
    <t>Подпрограмма "Осуществление функций по выработке и реализации государственной политики в сфере культуры" государственной программы Кабардино-Балкарской Республики "Культура Кабардино-Балкарии"</t>
  </si>
  <si>
    <t>0990000</t>
  </si>
  <si>
    <t>10</t>
  </si>
  <si>
    <t>Государственная программа Кабардино-Балкарской Республики "Развитие физической культуры и спорта в Кабардино-Балкарской Республике"</t>
  </si>
  <si>
    <t>1000000</t>
  </si>
  <si>
    <t>101</t>
  </si>
  <si>
    <t>Подпрограмма "Развитие материально-технической базы спорта" государственной программы Кабардино-Балкарской Республики "Развитие физической культуры и спорта в Кабардино-Балкарской Республике"</t>
  </si>
  <si>
    <t>1010000</t>
  </si>
  <si>
    <t>102</t>
  </si>
  <si>
    <t>Подпрограмма "Подготовка спортивного резерва" государственной программы Кабардино-Балкарской Республики "Развитие физической культуры и спорта в Кабардино-Балкарской Республике"</t>
  </si>
  <si>
    <t>1020000</t>
  </si>
  <si>
    <t>103</t>
  </si>
  <si>
    <t>Подпрограмма "Развитие массового спорта" государственной программы Кабардино-Балкарской Республики "Развитие физической культуры и спорта в Кабардино-Балкарской Республике"</t>
  </si>
  <si>
    <t>1030000</t>
  </si>
  <si>
    <t>104</t>
  </si>
  <si>
    <t>Подпрограмма "Развитие физической культуры и массового спорта инвалидов" государственной программы Кабардино-Балкарской Республики "Развитие физической культуры и спорта в Кабардино-Балкарской Республике"</t>
  </si>
  <si>
    <t>1040000</t>
  </si>
  <si>
    <t>11</t>
  </si>
  <si>
    <t>Государственная программа Кабардино-Балкарской Республики "Развитие туристско-рекреационного комплекса в Кабардино-Балкарской Республике"</t>
  </si>
  <si>
    <t>1100000</t>
  </si>
  <si>
    <t>112</t>
  </si>
  <si>
    <t>Подпрограмма "Развитие туристско-рекреационных зон Кабардино-Балкарской Республики" государственной программы Кабардино-Балкарской Республики "Развитие туристско-рекреационного комплекса в Кабардино-Балкарской Республике"</t>
  </si>
  <si>
    <t>1120000</t>
  </si>
  <si>
    <t>113</t>
  </si>
  <si>
    <t>Подпрограмма "Рекламно-маркетинговое продвижение туристско-рекреационного комплекса Кабардино-Балкарской Республики" государственной программы Кабардино-Балкарской Республики "Развитие туристско-рекреационного комплекса в Кабардино-Балкарской Республике"</t>
  </si>
  <si>
    <t>1130000</t>
  </si>
  <si>
    <t>12</t>
  </si>
  <si>
    <t>Государственная программа Кабардино-Балкарской Республики "Взаимодействие с общественными организациями и институтами гражданского общества в Кабардино-Балкарской Республике"</t>
  </si>
  <si>
    <t>1200000</t>
  </si>
  <si>
    <t>121</t>
  </si>
  <si>
    <t>Подпрограмма "Поддержка социально ориентированных некоммерческих организаций, не являющихся государственными (муниципальными) учреждениями, в Кабардино-Балкарской Республике" государственной программы Кабардино-Балкарской Республики "Взаимодействие с общественными организациями и институтами гражданского общества в Кабардино-Балкарской Республике"</t>
  </si>
  <si>
    <t>1210000</t>
  </si>
  <si>
    <t>122</t>
  </si>
  <si>
    <t>Подпрограмма "Гармонизация межэтнических отношений и укрепление толерантности" государственной программы Кабардино-Балкарской Республики "Взаимодействие с общественными организациями и институтами гражданского общества в Кабардино-Балкарской Республике"</t>
  </si>
  <si>
    <t>1220000</t>
  </si>
  <si>
    <t>123</t>
  </si>
  <si>
    <t>Подпрограмма "Взаимодействие с религиозными организациями" государственной программы Кабардино-Балкарской Республики "Взаимодействие с общественными организациями и институтами гражданского общества в Кабардино-Балкарской Республике"</t>
  </si>
  <si>
    <t>1230000</t>
  </si>
  <si>
    <t>124</t>
  </si>
  <si>
    <t>Подпрограмма "Сохранение и развитие связей с соотечественниками, проживающими за рубежом, содействие в адаптации репатриантов" государственной программы Кабардино-Балкарской Республики "Взаимодействие с общественными организациями и институтами гражданского общества в Кабардино-Балкарской Республике"</t>
  </si>
  <si>
    <t>1240000</t>
  </si>
  <si>
    <t>13</t>
  </si>
  <si>
    <t>Государственная программа Кабардино-Балкарской Республики "Охрана окружающей среды в Кабардино-Балкарской Республике"</t>
  </si>
  <si>
    <t>1300000</t>
  </si>
  <si>
    <t>132</t>
  </si>
  <si>
    <t>Подпрограмма "Мониторинг состояния недр по территориальной сети программы наблюдения" государственной программы Кабардино-Балкарской Республики "Охрана окружающей среды в Кабардино-Балкарской Республике"</t>
  </si>
  <si>
    <t>1320000</t>
  </si>
  <si>
    <t>133</t>
  </si>
  <si>
    <t>Подпрограмма "Повышение эффективности использования водных ресурсов" государственной программы Кабардино-Балкарской Республики "Охрана окружающей среды в Кабардино-Балкарской Республике"</t>
  </si>
  <si>
    <t>1330000</t>
  </si>
  <si>
    <t>134</t>
  </si>
  <si>
    <t>Подпрограмма "Поддержка и развитие особо охраняемых природных территорий регионального значения Кабардино-Балкарской Республики" государственной программы Кабардино-Балкарской Республики "Охрана окружающей среды в Кабардино-Балкарской Республике"</t>
  </si>
  <si>
    <t>1340000</t>
  </si>
  <si>
    <t>135</t>
  </si>
  <si>
    <t>Подпрограмма "Обеспечение воспроизводства и сохранения охотничьих ресурсов" государственной программы Кабардино-Балкарской Республики "Охрана окружающей среды в Кабардино-Балкарской Республике"</t>
  </si>
  <si>
    <t>1350000</t>
  </si>
  <si>
    <t>137</t>
  </si>
  <si>
    <t>Подпрограмма "Организация управления отходами в Кабардино-Балкарской Республике" государственной программы Кабардино-Балкарской Республики "Охрана окружающей среды в Кабардино-Балкарской Республике"</t>
  </si>
  <si>
    <t>138</t>
  </si>
  <si>
    <t>Подпрограмма "Развитие водохозяйственного
комплекса Кабардино-Балкарской Республики"</t>
  </si>
  <si>
    <t>14</t>
  </si>
  <si>
    <t>Государственная программа Кабардино-Балкарской Республики "Защита населения и территории Кабардино-Балкарской Республики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</si>
  <si>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1400000</t>
  </si>
  <si>
    <t>141</t>
  </si>
  <si>
    <t>Подпрограмма "Обеспечение организации гражданской обороны, пожарной безопасности" государственной программы Кабардино-Балкарской Республики "Защита населения и территории Кабардино-Балкарской Республики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</si>
  <si>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1410000</t>
  </si>
  <si>
    <t>142</t>
  </si>
  <si>
    <t>Подпрограмма "Снижение рисков и смягчение последствий чрезвычайных ситуаций природного и техногенного характера в Кабардино-Балкарской Республике" государственной программы Кабардино-Балкарской Республики "Защита населения и территории Кабардино-Балкарской Республики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</si>
  <si>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1420000</t>
  </si>
  <si>
    <t>143</t>
  </si>
  <si>
    <t>Подпрограмма "Обеспечение средствами индивидуальной защиты населения и нештатных аварийно-спасательных формирований в Кабардино-Балкарской Республике" государственной программы "Защита населения и территории Кабардино-Балкарской Республики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</si>
  <si>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1430000</t>
  </si>
  <si>
    <t>144</t>
  </si>
  <si>
    <t>Подпрограмма "Создание общественных спасательных постов в местах массового отдыха людей,  обучение населения плаванию и приемам спасания на воде" государственной программы Кабардино-Балкарской Республики "Защита населения и территории Кабардино-Балкарской Республики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</si>
  <si>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1440000</t>
  </si>
  <si>
    <t>15</t>
  </si>
  <si>
    <t>Государственная программа Кабардино-Балкарской Республики "Экономическое развитие и инновационная экономика в Кабардино-Балкарской Республике"</t>
  </si>
  <si>
    <t>1500000</t>
  </si>
  <si>
    <t>151</t>
  </si>
  <si>
    <t>Подпрограмма "Развитие и поддержка малого и среднего предпринимательства" государственной программы Кабардино-Балкарской Республики "Экономическое развитие и инновационная экономика в Кабардино-Балкарской Республике"</t>
  </si>
  <si>
    <t>1510000</t>
  </si>
  <si>
    <t>16</t>
  </si>
  <si>
    <t>Государственная программа Кабардино-Балкарской Республики "Развитие промышленности и торговли в Кабардино-Балкарской Республике"</t>
  </si>
  <si>
    <t>1600000</t>
  </si>
  <si>
    <t>17</t>
  </si>
  <si>
    <t>Государственная программа Кабардино-Балкарской Республики "Информационное общество"</t>
  </si>
  <si>
    <t>1700000</t>
  </si>
  <si>
    <t>171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</si>
  <si>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Кабардино-Балкарской Республике" государственной программы Кабардино-Балкарской Республики "Информационное общество"</t>
  </si>
  <si>
    <t>1710000</t>
  </si>
  <si>
    <t>172</t>
  </si>
  <si>
    <t>Подпрограмма "Поддержка и развитие средств массовой информации, издательской деятельности" государственной программы Кабардино-Балкарской Республики "Информационное общество"</t>
  </si>
  <si>
    <t>1720000</t>
  </si>
  <si>
    <t>18</t>
  </si>
  <si>
    <t>Государственная программа Кабардино-Балкарской Республики "Развитие лесного хозяйства в Кабардино-Балкарской Республике"</t>
  </si>
  <si>
    <t>1800000</t>
  </si>
  <si>
    <t>181</t>
  </si>
  <si>
    <t>Подпрограмма "Охрана лесов от пожаров" государственной программы Кабардино-Балкарской Республики "Развитие лесного хозяйства в Кабардино-Балкарской Республике"</t>
  </si>
  <si>
    <t>1810000</t>
  </si>
  <si>
    <t>182</t>
  </si>
  <si>
    <t>Подпрограмма "Охрана, защита и воспроизводство лесов" государственной программы Кабардино-Балкарской Республики "Развитие лесного хозяйства в Кабардино-Балкарской Республике"</t>
  </si>
  <si>
    <t>1820000</t>
  </si>
  <si>
    <t>19</t>
  </si>
  <si>
    <t>Государственная программа Кабардино-Балкарской Республики "Развитие сельского хозяйства и регулирование рынков сельскохозяйственной продукции, сырья и продовольствия в Кабардино-Балкарской Республике"</t>
  </si>
  <si>
    <t>1900000</t>
  </si>
  <si>
    <t>191</t>
  </si>
  <si>
    <t>Подпрограмма "Развитие отрасли растениеводства, переработки и реализации продукции растениеводства" государственной программы Кабардино-Балкарской Республики "Развитие сельского хозяйства и регулирование рынков сельскохозяйственной продукции, сырья и продовольствия в Кабардино-Балкарской Республике"</t>
  </si>
  <si>
    <t>1910000</t>
  </si>
  <si>
    <t>192</t>
  </si>
  <si>
    <t>Подпрограмма "Развитие подотрасли животноводства, переработки и реализации продукции животноводства" государственной программы Кабардино-Балкарской Республики "Развитие сельского хозяйства и регулирование рынков сельскохозяйственной продукции, сырья и продовольствия в Кабардино-Балкарской Республике"</t>
  </si>
  <si>
    <t>1920000</t>
  </si>
  <si>
    <t>193</t>
  </si>
  <si>
    <t>Подпрограмма "Развитие мясного скотоводства" государственной программы Кабардино-Балкарской Республики "Развитие сельского хозяйства и регулирование рынков сельскохозяйственной продукции, сырья и продовольствия в Кабардино-Балкарской Республике"</t>
  </si>
  <si>
    <t>1930000</t>
  </si>
  <si>
    <t>195</t>
  </si>
  <si>
    <t>Подпрограмма "Поддержка малых форм хозяйствования" государственной программы Кабардино-Балкарской Республики "Развитие сельского хозяйства и регулирование рынков сельскохозяйственной продукции, сырья и продовольствия в Кабардино-Балкарской Республике"</t>
  </si>
  <si>
    <t>1950000</t>
  </si>
  <si>
    <t>197</t>
  </si>
  <si>
    <t>Подпрограмма "Устойчивое развитие сельских территорий на 2014-2017 годы и на период до 2020 года" государственной программы Кабардино-Балкарской Республики "Развитие сельского хозяйства и регулирование рынков сельскохозяйственной продукции, сырья и продовольствия в Кабардино-Балкарской Республике"</t>
  </si>
  <si>
    <t>1970000</t>
  </si>
  <si>
    <t>198</t>
  </si>
  <si>
    <t>Подпрограмма "Развитие мелиорации земель сельскохозяйственного назначения" государственной программы Кабардино-Балкарской Республики "Развитие сельского хозяйства и регулирование рынков сельскохозяйственной продукции, сырья и продовольствия в Кабардино-Балкарской Республике"</t>
  </si>
  <si>
    <t>1980000</t>
  </si>
  <si>
    <t>199</t>
  </si>
  <si>
    <t>Подпрограмма "Развитие молочного скотоводства" государственной программы Кабардино-Балкарской Республики "Развитие сельского хозяйства и регулирование рынков сельскохозяйственной продукции, сырья и продовольствия в Кабардино-Балкарской Республике"</t>
  </si>
  <si>
    <t>1990000</t>
  </si>
  <si>
    <t>20</t>
  </si>
  <si>
    <t>Государственная программа Кабардино-Балкарской Республики "Энергоэффективность и развитие энергетики в Кабардино-Балкарской Республике"</t>
  </si>
  <si>
    <t>2000000</t>
  </si>
  <si>
    <t>201</t>
  </si>
  <si>
    <t>Подпрограмма "Энергосбережение и повышение энергетической эффективности в Кабардино-Балкарской Республике"  государственной программы Кабардино-Балкарской Республики "Энергоэффективность и развитие энергетики в Кабардино-Балкарской Республике"</t>
  </si>
  <si>
    <t>2010000</t>
  </si>
  <si>
    <t>202</t>
  </si>
  <si>
    <t>Подпрограмма "Развитие энергетики в Кабардино-Балкарской Республике" государственной программы Кабардино-Балкарской Республики "Энергоэффективность и развитие энергетики в Кабардино-Балкарской Республике"</t>
  </si>
  <si>
    <t>2020000</t>
  </si>
  <si>
    <t>21</t>
  </si>
  <si>
    <t>Государственная программа Кабардино-Балкарской Республики "Развитие транспортной системы в Кабардино-Балкарской Республике"</t>
  </si>
  <si>
    <t>2100000</t>
  </si>
  <si>
    <t>211</t>
  </si>
  <si>
    <t>Подпрограмма "Развитие общественного транспорта в Кабардино-Балкарской Республике" государственной программы Кабардино-Балкарской Республики "Развитие транспортной системы в Кабардино-Балкарской Республике"</t>
  </si>
  <si>
    <t>2110000</t>
  </si>
  <si>
    <t>212</t>
  </si>
  <si>
    <t>Подпрограмма "Дорожное хозяйство" государственной программы Кабардино-Балкарской Республики "Развитие транспортной системы в Кабардино-Балкарской Республике"</t>
  </si>
  <si>
    <t>2120000</t>
  </si>
  <si>
    <t>213</t>
  </si>
  <si>
    <t>Подпрограмма "Безопасная республика" государственной программы Кабардино-Балкарской Республики "Развитие транспортной системы в Кабардино-Балкарской Республике"</t>
  </si>
  <si>
    <t>2130000</t>
  </si>
  <si>
    <t>214</t>
  </si>
  <si>
    <t>Подпрограмма "Надзор в сфере транспорта и дорожного хозяйства" государственной программы Кабардино-Балкарской Республики "Развитие транспортной системы в Кабардино-Балкарской Республике"</t>
  </si>
  <si>
    <t>2140000</t>
  </si>
  <si>
    <t>22</t>
  </si>
  <si>
    <t>Государственная программа Кабардино-Балкарской Республики "Управление государственным имуществом Кабардино-Балкарской Республики"</t>
  </si>
  <si>
    <t>2200000</t>
  </si>
  <si>
    <t>23</t>
  </si>
  <si>
    <t>Государственная программа Кабардино-Балкарской Республики "Управление государственными финансами, государственным долгом и межбюджетными отношениями в Кабардино-Балкарской Республике"</t>
  </si>
  <si>
    <t>2300000</t>
  </si>
  <si>
    <t>24</t>
  </si>
  <si>
    <t>Государственная программа Кабардино-Балкарской Республики "Развитие мировой юстиции в Кабардино-Балкарской Республике"</t>
  </si>
  <si>
    <t>2400000</t>
  </si>
  <si>
    <t>25</t>
  </si>
  <si>
    <t>Государственная программа Кабардино-Балкарской Республики "Приоритетные направления развития архивного дела в Кабардино-Балкарской Республике"</t>
  </si>
  <si>
    <t>2500000</t>
  </si>
  <si>
    <t>26</t>
  </si>
  <si>
    <t>Государственная программа Кабардино-Балкарской Республики "Доступная среда в Кабардино-Балкарской Республике"</t>
  </si>
  <si>
    <t>2600000</t>
  </si>
  <si>
    <t>990</t>
  </si>
  <si>
    <t>Непрограммные расходы исполнительных органов государственной власти Кабардино-Балкарской Республики и государственных учреждений Кабардино-Балкарской Республики</t>
  </si>
  <si>
    <t>9900000</t>
  </si>
  <si>
    <t>Всего по республиканскому бюджету КБР</t>
  </si>
  <si>
    <t>* Плановые назначения указаны в соответствии с действующей на 31 декабря 2015 года  редакцией Закона КБР "О республиканском бюджете КБР на 2015 год и плановый период 2016-2017гг." (от 12.12.2015 г. 51-РЗ)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</si>
</sst>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16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164" fontId="8" fillId="0" borderId="2" xfId="0" applyNumberFormat="1" applyFont="1" applyFill="1" applyBorder="1"/>
    <xf numFmtId="164" fontId="8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49" fontId="5" fillId="0" borderId="2" xfId="0" applyNumberFormat="1" applyFont="1" applyFill="1" applyBorder="1" applyAlignment="1">
      <alignment vertical="center"/>
    </xf>
    <xf numFmtId="0" fontId="5" fillId="0" borderId="2" xfId="2" applyNumberFormat="1" applyFont="1" applyFill="1" applyBorder="1" applyAlignment="1">
      <alignment horizontal="left" wrapText="1"/>
    </xf>
    <xf numFmtId="49" fontId="5" fillId="0" borderId="2" xfId="2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Обычный 3 2" xfId="6"/>
    <cellStyle name="Обычный 3 3" xfId="7"/>
    <cellStyle name="Обычный 3 3 2" xfId="8"/>
    <cellStyle name="Обычный 3 3 3" xfId="9"/>
    <cellStyle name="Обычный 3 4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"/>
    <cellStyle name="Процентн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2FC~1/LOCALS~1/Temp/&#1042;&#1099;&#1075;&#1088;&#1091;&#1079;&#1082;&#1072;%20&#1079;&#1072;%202015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Бюджет"/>
      <sheetName val="Лист4"/>
      <sheetName val="Лист5"/>
      <sheetName val="фед"/>
      <sheetName val="Лист7"/>
      <sheetName val="Лист8"/>
      <sheetName val="Ведомств."/>
      <sheetName val="Лист10"/>
      <sheetName val="Лист11"/>
      <sheetName val="вед фед"/>
    </sheetNames>
    <sheetDataSet>
      <sheetData sheetId="0">
        <row r="4">
          <cell r="A4" t="str">
            <v>01</v>
          </cell>
          <cell r="B4">
            <v>6267692.8600000013</v>
          </cell>
        </row>
        <row r="5">
          <cell r="A5" t="str">
            <v>02</v>
          </cell>
          <cell r="B5">
            <v>7044597.0900000017</v>
          </cell>
        </row>
        <row r="6">
          <cell r="A6" t="str">
            <v>03</v>
          </cell>
          <cell r="B6">
            <v>10961.250000000002</v>
          </cell>
        </row>
        <row r="7">
          <cell r="A7" t="str">
            <v>04</v>
          </cell>
          <cell r="B7">
            <v>3729103.24</v>
          </cell>
        </row>
        <row r="8">
          <cell r="A8" t="str">
            <v>05</v>
          </cell>
          <cell r="B8">
            <v>317274.37</v>
          </cell>
        </row>
        <row r="9">
          <cell r="A9" t="str">
            <v>06</v>
          </cell>
          <cell r="B9">
            <v>91819.74000000002</v>
          </cell>
        </row>
        <row r="10">
          <cell r="A10" t="str">
            <v>07</v>
          </cell>
          <cell r="B10">
            <v>349292.73</v>
          </cell>
        </row>
        <row r="11">
          <cell r="A11" t="str">
            <v>08</v>
          </cell>
          <cell r="B11">
            <v>15831.85</v>
          </cell>
        </row>
        <row r="12">
          <cell r="A12" t="str">
            <v>09</v>
          </cell>
          <cell r="B12">
            <v>388765.90999999992</v>
          </cell>
        </row>
        <row r="13">
          <cell r="A13" t="str">
            <v>10</v>
          </cell>
          <cell r="B13">
            <v>535578.95000000007</v>
          </cell>
        </row>
        <row r="14">
          <cell r="A14" t="str">
            <v>11</v>
          </cell>
          <cell r="B14">
            <v>392615.69</v>
          </cell>
        </row>
        <row r="15">
          <cell r="A15" t="str">
            <v>12</v>
          </cell>
          <cell r="B15">
            <v>36837.339999999997</v>
          </cell>
        </row>
        <row r="16">
          <cell r="A16" t="str">
            <v>13</v>
          </cell>
          <cell r="B16">
            <v>135012.38</v>
          </cell>
        </row>
        <row r="17">
          <cell r="A17" t="str">
            <v>14</v>
          </cell>
          <cell r="B17">
            <v>743785.85000000009</v>
          </cell>
        </row>
        <row r="18">
          <cell r="A18" t="str">
            <v>15</v>
          </cell>
          <cell r="B18">
            <v>1010210.35</v>
          </cell>
        </row>
        <row r="19">
          <cell r="A19" t="str">
            <v>16</v>
          </cell>
          <cell r="B19">
            <v>34764.43</v>
          </cell>
        </row>
        <row r="20">
          <cell r="A20" t="str">
            <v>17</v>
          </cell>
          <cell r="B20">
            <v>512301.9</v>
          </cell>
        </row>
        <row r="21">
          <cell r="A21" t="str">
            <v>18</v>
          </cell>
          <cell r="B21">
            <v>69805.919999999998</v>
          </cell>
        </row>
        <row r="22">
          <cell r="A22" t="str">
            <v>19</v>
          </cell>
          <cell r="B22">
            <v>2149296.2500000009</v>
          </cell>
        </row>
        <row r="23">
          <cell r="A23" t="str">
            <v>20</v>
          </cell>
          <cell r="B23">
            <v>43526.270000000004</v>
          </cell>
        </row>
        <row r="24">
          <cell r="A24" t="str">
            <v>21</v>
          </cell>
          <cell r="B24">
            <v>2348588.06</v>
          </cell>
        </row>
        <row r="25">
          <cell r="A25" t="str">
            <v>22</v>
          </cell>
          <cell r="B25">
            <v>69926.23000000001</v>
          </cell>
        </row>
        <row r="26">
          <cell r="A26" t="str">
            <v>23</v>
          </cell>
          <cell r="B26">
            <v>798109.85999999987</v>
          </cell>
        </row>
        <row r="27">
          <cell r="A27" t="str">
            <v>24</v>
          </cell>
          <cell r="B27">
            <v>114267.14</v>
          </cell>
        </row>
        <row r="28">
          <cell r="A28" t="str">
            <v>25</v>
          </cell>
          <cell r="B28">
            <v>30083.98</v>
          </cell>
        </row>
        <row r="29">
          <cell r="A29" t="str">
            <v>26</v>
          </cell>
          <cell r="B29">
            <v>60488.46</v>
          </cell>
        </row>
        <row r="30">
          <cell r="A30" t="str">
            <v>99</v>
          </cell>
          <cell r="B30">
            <v>1379142.7700000003</v>
          </cell>
        </row>
      </sheetData>
      <sheetData sheetId="1">
        <row r="4">
          <cell r="A4" t="str">
            <v>010</v>
          </cell>
        </row>
      </sheetData>
      <sheetData sheetId="2" refreshError="1"/>
      <sheetData sheetId="3">
        <row r="4">
          <cell r="A4" t="str">
            <v>010</v>
          </cell>
        </row>
      </sheetData>
      <sheetData sheetId="4">
        <row r="4">
          <cell r="A4" t="str">
            <v>01</v>
          </cell>
          <cell r="B4">
            <v>1094419.26</v>
          </cell>
        </row>
        <row r="5">
          <cell r="A5" t="str">
            <v>02</v>
          </cell>
          <cell r="B5">
            <v>157863</v>
          </cell>
        </row>
        <row r="6">
          <cell r="A6" t="str">
            <v>04</v>
          </cell>
          <cell r="B6">
            <v>1268530.8399999999</v>
          </cell>
        </row>
        <row r="7">
          <cell r="A7" t="str">
            <v>05</v>
          </cell>
          <cell r="B7">
            <v>236963.13999999998</v>
          </cell>
        </row>
        <row r="8">
          <cell r="A8" t="str">
            <v>06</v>
          </cell>
          <cell r="B8">
            <v>32100.54</v>
          </cell>
        </row>
        <row r="9">
          <cell r="A9" t="str">
            <v>07</v>
          </cell>
          <cell r="B9">
            <v>237865.25</v>
          </cell>
        </row>
        <row r="10">
          <cell r="A10" t="str">
            <v>09</v>
          </cell>
          <cell r="B10">
            <v>5217.45</v>
          </cell>
        </row>
        <row r="11">
          <cell r="A11" t="str">
            <v>10</v>
          </cell>
          <cell r="B11">
            <v>153043.19</v>
          </cell>
        </row>
        <row r="12">
          <cell r="A12" t="str">
            <v>11</v>
          </cell>
          <cell r="B12">
            <v>285686.7</v>
          </cell>
        </row>
        <row r="13">
          <cell r="A13" t="str">
            <v>12</v>
          </cell>
          <cell r="B13">
            <v>12922.74</v>
          </cell>
        </row>
        <row r="14">
          <cell r="A14" t="str">
            <v>13</v>
          </cell>
          <cell r="B14">
            <v>69273.76999999999</v>
          </cell>
        </row>
        <row r="15">
          <cell r="A15" t="str">
            <v>14</v>
          </cell>
          <cell r="B15">
            <v>430214.58</v>
          </cell>
        </row>
        <row r="16">
          <cell r="A16" t="str">
            <v>15</v>
          </cell>
          <cell r="B16">
            <v>861336.87</v>
          </cell>
        </row>
        <row r="17">
          <cell r="A17" t="str">
            <v>17</v>
          </cell>
          <cell r="B17">
            <v>31049.83</v>
          </cell>
        </row>
        <row r="18">
          <cell r="A18" t="str">
            <v>18</v>
          </cell>
          <cell r="B18">
            <v>58290.5</v>
          </cell>
        </row>
        <row r="19">
          <cell r="A19" t="str">
            <v>19</v>
          </cell>
          <cell r="B19">
            <v>1773295.8299999998</v>
          </cell>
        </row>
        <row r="20">
          <cell r="A20" t="str">
            <v>21</v>
          </cell>
          <cell r="B20">
            <v>451315.04000000004</v>
          </cell>
        </row>
        <row r="21">
          <cell r="A21" t="str">
            <v>26</v>
          </cell>
          <cell r="B21">
            <v>35830.97</v>
          </cell>
        </row>
        <row r="22">
          <cell r="A22" t="str">
            <v>99</v>
          </cell>
          <cell r="B22">
            <v>280148.2</v>
          </cell>
        </row>
      </sheetData>
      <sheetData sheetId="5" refreshError="1"/>
      <sheetData sheetId="6">
        <row r="4">
          <cell r="A4" t="str">
            <v>01</v>
          </cell>
          <cell r="B4">
            <v>7355853.5481399996</v>
          </cell>
        </row>
        <row r="5">
          <cell r="A5" t="str">
            <v>02</v>
          </cell>
          <cell r="B5">
            <v>7225095.3515400002</v>
          </cell>
        </row>
        <row r="6">
          <cell r="A6" t="str">
            <v>03</v>
          </cell>
          <cell r="B6">
            <v>18926.75</v>
          </cell>
        </row>
        <row r="7">
          <cell r="A7" t="str">
            <v>04</v>
          </cell>
          <cell r="B7">
            <v>4009714.6423299997</v>
          </cell>
        </row>
        <row r="8">
          <cell r="A8" t="str">
            <v>05</v>
          </cell>
          <cell r="B8">
            <v>535299.70646000002</v>
          </cell>
        </row>
        <row r="9">
          <cell r="A9" t="str">
            <v>06</v>
          </cell>
          <cell r="B9">
            <v>517837.16638999991</v>
          </cell>
        </row>
        <row r="10">
          <cell r="A10" t="str">
            <v>07</v>
          </cell>
          <cell r="B10">
            <v>376884.39692000009</v>
          </cell>
        </row>
        <row r="11">
          <cell r="A11" t="str">
            <v>08</v>
          </cell>
          <cell r="B11">
            <v>16100</v>
          </cell>
        </row>
        <row r="12">
          <cell r="A12" t="str">
            <v>09</v>
          </cell>
          <cell r="B12">
            <v>418532.44470000011</v>
          </cell>
        </row>
        <row r="13">
          <cell r="A13" t="str">
            <v>10</v>
          </cell>
          <cell r="B13">
            <v>677378.23857999989</v>
          </cell>
        </row>
        <row r="14">
          <cell r="A14" t="str">
            <v>11</v>
          </cell>
          <cell r="B14">
            <v>438335.23794999998</v>
          </cell>
        </row>
        <row r="15">
          <cell r="A15" t="str">
            <v>12</v>
          </cell>
          <cell r="B15">
            <v>39351.700000000004</v>
          </cell>
        </row>
        <row r="16">
          <cell r="A16" t="str">
            <v>13</v>
          </cell>
          <cell r="B16">
            <v>198718.72781000004</v>
          </cell>
        </row>
        <row r="17">
          <cell r="A17" t="str">
            <v>14</v>
          </cell>
          <cell r="B17">
            <v>959510.62650000013</v>
          </cell>
        </row>
        <row r="18">
          <cell r="A18" t="str">
            <v>15</v>
          </cell>
          <cell r="B18">
            <v>1012651.00429</v>
          </cell>
        </row>
        <row r="19">
          <cell r="A19" t="str">
            <v>16</v>
          </cell>
          <cell r="B19">
            <v>35163.69</v>
          </cell>
        </row>
        <row r="20">
          <cell r="A20" t="str">
            <v>17</v>
          </cell>
          <cell r="B20">
            <v>603799.98686000006</v>
          </cell>
        </row>
        <row r="21">
          <cell r="A21" t="str">
            <v>18</v>
          </cell>
          <cell r="B21">
            <v>70772.796589999998</v>
          </cell>
        </row>
        <row r="22">
          <cell r="A22" t="str">
            <v>19</v>
          </cell>
          <cell r="B22">
            <v>2471646.4474600009</v>
          </cell>
        </row>
        <row r="23">
          <cell r="A23" t="str">
            <v>20</v>
          </cell>
          <cell r="B23">
            <v>47431.259999999995</v>
          </cell>
        </row>
        <row r="24">
          <cell r="A24" t="str">
            <v>21</v>
          </cell>
          <cell r="B24">
            <v>2510425.9817199996</v>
          </cell>
        </row>
        <row r="25">
          <cell r="A25" t="str">
            <v>22</v>
          </cell>
          <cell r="B25">
            <v>77874.070000000007</v>
          </cell>
        </row>
        <row r="26">
          <cell r="A26" t="str">
            <v>23</v>
          </cell>
          <cell r="B26">
            <v>929159.71369999996</v>
          </cell>
        </row>
        <row r="27">
          <cell r="A27" t="str">
            <v>24</v>
          </cell>
          <cell r="B27">
            <v>123923.26999999999</v>
          </cell>
        </row>
        <row r="28">
          <cell r="A28" t="str">
            <v>25</v>
          </cell>
          <cell r="B28">
            <v>31560.27</v>
          </cell>
        </row>
        <row r="29">
          <cell r="A29" t="str">
            <v>26</v>
          </cell>
          <cell r="B29">
            <v>75836.760000000009</v>
          </cell>
        </row>
        <row r="30">
          <cell r="A30" t="str">
            <v>99</v>
          </cell>
          <cell r="B30">
            <v>1531076.3198199999</v>
          </cell>
        </row>
      </sheetData>
      <sheetData sheetId="7">
        <row r="4">
          <cell r="A4" t="str">
            <v>010</v>
          </cell>
        </row>
      </sheetData>
      <sheetData sheetId="8" refreshError="1"/>
      <sheetData sheetId="9">
        <row r="4">
          <cell r="A4" t="str">
            <v>01</v>
          </cell>
          <cell r="B4">
            <v>1651206.4816899998</v>
          </cell>
        </row>
        <row r="5">
          <cell r="A5" t="str">
            <v>02</v>
          </cell>
          <cell r="B5">
            <v>158162.03229999999</v>
          </cell>
        </row>
        <row r="6">
          <cell r="A6" t="str">
            <v>04</v>
          </cell>
          <cell r="B6">
            <v>1266882.9140000001</v>
          </cell>
        </row>
        <row r="7">
          <cell r="A7" t="str">
            <v>05</v>
          </cell>
          <cell r="B7">
            <v>294256.36146000004</v>
          </cell>
        </row>
        <row r="8">
          <cell r="A8" t="str">
            <v>06</v>
          </cell>
          <cell r="B8">
            <v>236811.42680000002</v>
          </cell>
        </row>
        <row r="9">
          <cell r="A9" t="str">
            <v>07</v>
          </cell>
          <cell r="B9">
            <v>241179.75725</v>
          </cell>
        </row>
        <row r="10">
          <cell r="A10" t="str">
            <v>09</v>
          </cell>
          <cell r="B10">
            <v>5217.442</v>
          </cell>
        </row>
        <row r="11">
          <cell r="A11" t="str">
            <v>10</v>
          </cell>
          <cell r="B11">
            <v>153043.19199999998</v>
          </cell>
        </row>
        <row r="12">
          <cell r="A12" t="str">
            <v>11</v>
          </cell>
          <cell r="B12">
            <v>292313.31999999995</v>
          </cell>
        </row>
        <row r="13">
          <cell r="A13" t="str">
            <v>12</v>
          </cell>
          <cell r="B13">
            <v>13241.02</v>
          </cell>
        </row>
        <row r="14">
          <cell r="A14" t="str">
            <v>13</v>
          </cell>
          <cell r="B14">
            <v>116221.57740000001</v>
          </cell>
        </row>
        <row r="15">
          <cell r="A15" t="str">
            <v>14</v>
          </cell>
          <cell r="B15">
            <v>572989.08000000007</v>
          </cell>
        </row>
        <row r="16">
          <cell r="A16" t="str">
            <v>15</v>
          </cell>
          <cell r="B16">
            <v>860899.46817000001</v>
          </cell>
        </row>
        <row r="17">
          <cell r="A17" t="str">
            <v>17</v>
          </cell>
          <cell r="B17">
            <v>31049.825709999997</v>
          </cell>
        </row>
        <row r="18">
          <cell r="A18" t="str">
            <v>18</v>
          </cell>
          <cell r="B18">
            <v>58290.5</v>
          </cell>
        </row>
        <row r="19">
          <cell r="A19" t="str">
            <v>19</v>
          </cell>
          <cell r="B19">
            <v>1955870.9262099997</v>
          </cell>
        </row>
        <row r="20">
          <cell r="A20" t="str">
            <v>21</v>
          </cell>
          <cell r="B20">
            <v>528604.79243999999</v>
          </cell>
        </row>
        <row r="21">
          <cell r="A21" t="str">
            <v>26</v>
          </cell>
          <cell r="B21">
            <v>43523.4</v>
          </cell>
        </row>
        <row r="22">
          <cell r="A22" t="str">
            <v>99</v>
          </cell>
          <cell r="B22">
            <v>262424.26354999997</v>
          </cell>
        </row>
      </sheetData>
      <sheetData sheetId="10">
        <row r="4">
          <cell r="A4" t="str">
            <v>010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topLeftCell="E10" workbookViewId="0">
      <selection activeCell="M10" sqref="M10"/>
    </sheetView>
  </sheetViews>
  <sheetFormatPr defaultRowHeight="16.5" x14ac:dyDescent="0.25"/>
  <cols>
    <col min="1" max="1" width="6" style="1" hidden="1" customWidth="1"/>
    <col min="2" max="2" width="5" style="2" customWidth="1"/>
    <col min="3" max="3" width="64.5703125" style="3" customWidth="1"/>
    <col min="4" max="4" width="3.7109375" style="3" hidden="1" customWidth="1"/>
    <col min="5" max="5" width="16.7109375" style="4" customWidth="1"/>
    <col min="6" max="6" width="15.140625" style="5" customWidth="1"/>
    <col min="7" max="7" width="13.42578125" style="5" customWidth="1"/>
    <col min="8" max="8" width="15.140625" style="1" customWidth="1"/>
    <col min="9" max="9" width="15" style="1" customWidth="1"/>
    <col min="10" max="10" width="14.7109375" style="1" customWidth="1"/>
    <col min="11" max="11" width="12.5703125" style="1" customWidth="1"/>
    <col min="12" max="12" width="12.28515625" style="1" customWidth="1"/>
    <col min="13" max="13" width="10.28515625" style="1" customWidth="1"/>
    <col min="14" max="16384" width="9.140625" style="1"/>
  </cols>
  <sheetData>
    <row r="1" spans="1:13" ht="35.2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 customHeight="1" x14ac:dyDescent="0.25">
      <c r="I2" s="33" t="s">
        <v>1</v>
      </c>
      <c r="J2" s="33"/>
    </row>
    <row r="3" spans="1:13" ht="37.5" customHeight="1" x14ac:dyDescent="0.2">
      <c r="B3" s="34" t="s">
        <v>2</v>
      </c>
      <c r="C3" s="34" t="s">
        <v>3</v>
      </c>
      <c r="D3" s="6"/>
      <c r="E3" s="35" t="s">
        <v>4</v>
      </c>
      <c r="F3" s="35" t="s">
        <v>5</v>
      </c>
      <c r="G3" s="35"/>
      <c r="H3" s="35" t="s">
        <v>4</v>
      </c>
      <c r="I3" s="35" t="s">
        <v>6</v>
      </c>
      <c r="J3" s="35"/>
      <c r="K3" s="35" t="s">
        <v>4</v>
      </c>
      <c r="L3" s="35" t="s">
        <v>7</v>
      </c>
      <c r="M3" s="35"/>
    </row>
    <row r="4" spans="1:13" ht="99" x14ac:dyDescent="0.2">
      <c r="A4" s="1" t="s">
        <v>8</v>
      </c>
      <c r="B4" s="34"/>
      <c r="C4" s="34"/>
      <c r="D4" s="6"/>
      <c r="E4" s="35"/>
      <c r="F4" s="7" t="s">
        <v>9</v>
      </c>
      <c r="G4" s="7" t="s">
        <v>10</v>
      </c>
      <c r="H4" s="35"/>
      <c r="I4" s="7" t="s">
        <v>9</v>
      </c>
      <c r="J4" s="7" t="s">
        <v>10</v>
      </c>
      <c r="K4" s="35"/>
      <c r="L4" s="7" t="s">
        <v>9</v>
      </c>
      <c r="M4" s="7" t="s">
        <v>10</v>
      </c>
    </row>
    <row r="5" spans="1:13" ht="16.5" hidden="1" customHeight="1" x14ac:dyDescent="0.25">
      <c r="B5" s="8"/>
      <c r="C5" s="6"/>
      <c r="D5" s="6"/>
      <c r="E5" s="7"/>
      <c r="F5" s="7"/>
      <c r="G5" s="7"/>
      <c r="H5" s="7"/>
      <c r="I5" s="7"/>
      <c r="J5" s="7"/>
      <c r="K5" s="9"/>
      <c r="L5" s="9"/>
      <c r="M5" s="9"/>
    </row>
    <row r="6" spans="1:13" x14ac:dyDescent="0.25">
      <c r="B6" s="10"/>
      <c r="C6" s="11" t="s">
        <v>4</v>
      </c>
      <c r="D6" s="11"/>
      <c r="E6" s="12">
        <f>E7+E16+E23+E26+E30+E33+E37+E40+E44+E54+E59+E62+E67+E74+E79+E81+E82+E85+E88+E96+E99+E104+E105+E106+E107+E108</f>
        <v>30777783.787939996</v>
      </c>
      <c r="F6" s="13">
        <f>E6-G6</f>
        <v>22298020.270509996</v>
      </c>
      <c r="G6" s="12">
        <f>G7+G16+G23+G26+G30+G33+G37+G40+G44+G54+G59+G62+G67+G74+G79+G81+G82+G85+G88+G96+G99+G104+G105+G106+G107+G108</f>
        <v>8479763.5174299981</v>
      </c>
      <c r="H6" s="12">
        <f>H7+H16+H23+H26+H30+H33+H37+H40+H44+H54+H59+H62+H67+H74+H79+H81+H82+H85+H88+H96+H99+H104+H105+H106+H107+H108</f>
        <v>27300538.100000009</v>
      </c>
      <c r="I6" s="13">
        <f>H6-J6</f>
        <v>20105318.600000009</v>
      </c>
      <c r="J6" s="12">
        <f>J7+J16+J23+J26+J30+J33+J37+J40+J44+J54+J59+J62+J67+J74+J79+J81+J82+J85+J88+J96+J99+J104+J105+J106+J107+J108</f>
        <v>7195219.5</v>
      </c>
      <c r="K6" s="13">
        <f>H6/E6*100</f>
        <v>88.702092028788257</v>
      </c>
      <c r="L6" s="13">
        <f>I6/F6*100</f>
        <v>90.166384082940681</v>
      </c>
      <c r="M6" s="13">
        <f>J6/G6*100</f>
        <v>84.851652822750992</v>
      </c>
    </row>
    <row r="7" spans="1:13" ht="63" x14ac:dyDescent="0.2">
      <c r="A7" s="14" t="s">
        <v>11</v>
      </c>
      <c r="B7" s="15">
        <v>1</v>
      </c>
      <c r="C7" s="16" t="s">
        <v>12</v>
      </c>
      <c r="D7" s="17" t="s">
        <v>13</v>
      </c>
      <c r="E7" s="13">
        <f>VLOOKUP(A7,[1]Лист7!$A$4:$B$30,2,0)</f>
        <v>7355853.5481399996</v>
      </c>
      <c r="F7" s="13">
        <f t="shared" ref="F7" si="0">E7-G7</f>
        <v>5704647.0664499998</v>
      </c>
      <c r="G7" s="13">
        <f>VLOOKUP(A7,[1]Лист10!$A$4:$B$22,2,0)</f>
        <v>1651206.4816899998</v>
      </c>
      <c r="H7" s="18">
        <f>VLOOKUP(A7,[1]Лист1!$A$4:$B$30,2,0)</f>
        <v>6267692.8600000013</v>
      </c>
      <c r="I7" s="13">
        <f t="shared" ref="I7" si="1">H7-J7</f>
        <v>5173273.6000000015</v>
      </c>
      <c r="J7" s="13">
        <f>IFERROR(VLOOKUP(A7,[1]Лист5!$A$4:$B$22,2,0),0)</f>
        <v>1094419.26</v>
      </c>
      <c r="K7" s="13">
        <f t="shared" ref="K7:M73" si="2">H7/E7*100</f>
        <v>85.206873940344423</v>
      </c>
      <c r="L7" s="13">
        <f t="shared" si="2"/>
        <v>90.685252562334725</v>
      </c>
      <c r="M7" s="13">
        <f>J7/G7*100</f>
        <v>66.27997601365206</v>
      </c>
    </row>
    <row r="8" spans="1:13" ht="78.75" x14ac:dyDescent="0.25">
      <c r="A8" s="19" t="s">
        <v>14</v>
      </c>
      <c r="B8" s="20"/>
      <c r="C8" s="21" t="s">
        <v>15</v>
      </c>
      <c r="D8" s="22" t="s">
        <v>16</v>
      </c>
      <c r="E8" s="23">
        <v>153003.69617000001</v>
      </c>
      <c r="F8" s="23">
        <v>80564.924030000009</v>
      </c>
      <c r="G8" s="23">
        <v>72438.772140000001</v>
      </c>
      <c r="H8" s="24">
        <v>146117.54999999999</v>
      </c>
      <c r="I8" s="23">
        <v>75670.939999999988</v>
      </c>
      <c r="J8" s="23">
        <v>70446.61</v>
      </c>
      <c r="K8" s="23">
        <f t="shared" si="2"/>
        <v>95.49935959563426</v>
      </c>
      <c r="L8" s="23">
        <f t="shared" si="2"/>
        <v>93.925415943819857</v>
      </c>
      <c r="M8" s="23">
        <f t="shared" si="2"/>
        <v>97.249867603843683</v>
      </c>
    </row>
    <row r="9" spans="1:13" ht="110.25" x14ac:dyDescent="0.25">
      <c r="A9" s="19" t="s">
        <v>17</v>
      </c>
      <c r="B9" s="20"/>
      <c r="C9" s="21" t="s">
        <v>18</v>
      </c>
      <c r="D9" s="22" t="s">
        <v>19</v>
      </c>
      <c r="E9" s="23">
        <v>4815016.9910199996</v>
      </c>
      <c r="F9" s="23">
        <v>4735510.7453799993</v>
      </c>
      <c r="G9" s="23">
        <v>79506.245640000008</v>
      </c>
      <c r="H9" s="24">
        <v>4664891.67</v>
      </c>
      <c r="I9" s="23">
        <v>4587590.59</v>
      </c>
      <c r="J9" s="23">
        <v>77301.08</v>
      </c>
      <c r="K9" s="23">
        <f t="shared" si="2"/>
        <v>96.882143483605915</v>
      </c>
      <c r="L9" s="23">
        <f t="shared" si="2"/>
        <v>96.876363219652461</v>
      </c>
      <c r="M9" s="23">
        <f t="shared" si="2"/>
        <v>97.226424638405291</v>
      </c>
    </row>
    <row r="10" spans="1:13" ht="63" x14ac:dyDescent="0.25">
      <c r="A10" s="19" t="s">
        <v>20</v>
      </c>
      <c r="B10" s="20"/>
      <c r="C10" s="21" t="s">
        <v>21</v>
      </c>
      <c r="D10" s="22" t="s">
        <v>22</v>
      </c>
      <c r="E10" s="23">
        <v>106362.63079000001</v>
      </c>
      <c r="F10" s="23">
        <v>98701.153950000007</v>
      </c>
      <c r="G10" s="23">
        <v>7661.4768399999994</v>
      </c>
      <c r="H10" s="24">
        <v>99832.76999999999</v>
      </c>
      <c r="I10" s="23">
        <v>92171.299999999988</v>
      </c>
      <c r="J10" s="23">
        <v>7661.4699999999993</v>
      </c>
      <c r="K10" s="23">
        <f t="shared" si="2"/>
        <v>93.860756600791078</v>
      </c>
      <c r="L10" s="23">
        <f t="shared" si="2"/>
        <v>93.384217216641758</v>
      </c>
      <c r="M10" s="23">
        <f t="shared" si="2"/>
        <v>99.999910722173496</v>
      </c>
    </row>
    <row r="11" spans="1:13" ht="78.75" x14ac:dyDescent="0.25">
      <c r="A11" s="19" t="s">
        <v>23</v>
      </c>
      <c r="B11" s="20"/>
      <c r="C11" s="21" t="s">
        <v>24</v>
      </c>
      <c r="D11" s="22" t="s">
        <v>25</v>
      </c>
      <c r="E11" s="23">
        <v>40715.160660000001</v>
      </c>
      <c r="F11" s="23">
        <v>40715.160660000001</v>
      </c>
      <c r="G11" s="23">
        <v>0</v>
      </c>
      <c r="H11" s="24">
        <v>37701.32</v>
      </c>
      <c r="I11" s="23">
        <v>37701.32</v>
      </c>
      <c r="J11" s="23">
        <v>0</v>
      </c>
      <c r="K11" s="23">
        <f t="shared" si="2"/>
        <v>92.597743417574421</v>
      </c>
      <c r="L11" s="23">
        <f t="shared" si="2"/>
        <v>92.597743417574421</v>
      </c>
      <c r="M11" s="23"/>
    </row>
    <row r="12" spans="1:13" ht="78.75" x14ac:dyDescent="0.25">
      <c r="A12" s="19" t="s">
        <v>26</v>
      </c>
      <c r="B12" s="20"/>
      <c r="C12" s="21" t="s">
        <v>27</v>
      </c>
      <c r="D12" s="22" t="s">
        <v>28</v>
      </c>
      <c r="E12" s="23">
        <v>375162.71625</v>
      </c>
      <c r="F12" s="23">
        <v>174049.91918</v>
      </c>
      <c r="G12" s="23">
        <v>201112.79707</v>
      </c>
      <c r="H12" s="24">
        <v>286874.85000000003</v>
      </c>
      <c r="I12" s="23">
        <v>90776.170000000042</v>
      </c>
      <c r="J12" s="23">
        <v>196098.68</v>
      </c>
      <c r="K12" s="23">
        <f t="shared" si="2"/>
        <v>76.466780299360309</v>
      </c>
      <c r="L12" s="23">
        <f t="shared" si="2"/>
        <v>52.155249728165977</v>
      </c>
      <c r="M12" s="23">
        <f t="shared" si="2"/>
        <v>97.506813518060326</v>
      </c>
    </row>
    <row r="13" spans="1:13" ht="78.75" x14ac:dyDescent="0.25">
      <c r="A13" s="19" t="s">
        <v>29</v>
      </c>
      <c r="B13" s="20"/>
      <c r="C13" s="21" t="s">
        <v>30</v>
      </c>
      <c r="D13" s="22" t="s">
        <v>31</v>
      </c>
      <c r="E13" s="23">
        <v>86301.74500000001</v>
      </c>
      <c r="F13" s="23">
        <v>86301.74500000001</v>
      </c>
      <c r="G13" s="23">
        <v>0</v>
      </c>
      <c r="H13" s="24">
        <v>60309.84</v>
      </c>
      <c r="I13" s="23">
        <v>60309.84</v>
      </c>
      <c r="J13" s="23">
        <v>0</v>
      </c>
      <c r="K13" s="23">
        <f t="shared" si="2"/>
        <v>69.882526709048577</v>
      </c>
      <c r="L13" s="23">
        <f t="shared" si="2"/>
        <v>69.882526709048577</v>
      </c>
      <c r="M13" s="23"/>
    </row>
    <row r="14" spans="1:13" ht="94.5" x14ac:dyDescent="0.25">
      <c r="A14" s="19" t="s">
        <v>32</v>
      </c>
      <c r="B14" s="20"/>
      <c r="C14" s="21" t="s">
        <v>33</v>
      </c>
      <c r="D14" s="22" t="s">
        <v>34</v>
      </c>
      <c r="E14" s="23">
        <v>994.7</v>
      </c>
      <c r="F14" s="23">
        <v>994.7</v>
      </c>
      <c r="G14" s="23">
        <v>0</v>
      </c>
      <c r="H14" s="24">
        <v>49.7</v>
      </c>
      <c r="I14" s="23">
        <v>49.7</v>
      </c>
      <c r="J14" s="23">
        <v>0</v>
      </c>
      <c r="K14" s="23">
        <f t="shared" si="2"/>
        <v>4.9964813511611545</v>
      </c>
      <c r="L14" s="23">
        <f t="shared" si="2"/>
        <v>4.9964813511611545</v>
      </c>
      <c r="M14" s="23"/>
    </row>
    <row r="15" spans="1:13" ht="78.75" x14ac:dyDescent="0.25">
      <c r="A15" s="19" t="s">
        <v>35</v>
      </c>
      <c r="B15" s="20"/>
      <c r="C15" s="21" t="s">
        <v>36</v>
      </c>
      <c r="D15" s="22" t="s">
        <v>37</v>
      </c>
      <c r="E15" s="23">
        <v>1738942.3532499999</v>
      </c>
      <c r="F15" s="23">
        <v>450330.85324999993</v>
      </c>
      <c r="G15" s="23">
        <v>1288611.5</v>
      </c>
      <c r="H15" s="24">
        <v>936413.8</v>
      </c>
      <c r="I15" s="23">
        <v>195378.07000000007</v>
      </c>
      <c r="J15" s="23">
        <v>741035.73</v>
      </c>
      <c r="K15" s="23">
        <f t="shared" si="2"/>
        <v>53.849617168153252</v>
      </c>
      <c r="L15" s="23">
        <f t="shared" si="2"/>
        <v>43.38545062812662</v>
      </c>
      <c r="M15" s="23">
        <f t="shared" si="2"/>
        <v>57.506527762634427</v>
      </c>
    </row>
    <row r="16" spans="1:13" ht="63" x14ac:dyDescent="0.2">
      <c r="A16" s="14" t="s">
        <v>38</v>
      </c>
      <c r="B16" s="15" t="s">
        <v>39</v>
      </c>
      <c r="C16" s="16" t="s">
        <v>40</v>
      </c>
      <c r="D16" s="17" t="s">
        <v>41</v>
      </c>
      <c r="E16" s="13">
        <v>7225095.3515400002</v>
      </c>
      <c r="F16" s="13">
        <v>7066933.3192400001</v>
      </c>
      <c r="G16" s="13">
        <v>158162.03229999999</v>
      </c>
      <c r="H16" s="18">
        <v>7044597.0900000017</v>
      </c>
      <c r="I16" s="13">
        <v>6886734.0900000017</v>
      </c>
      <c r="J16" s="13">
        <v>157863</v>
      </c>
      <c r="K16" s="13">
        <f t="shared" si="2"/>
        <v>97.501787135563191</v>
      </c>
      <c r="L16" s="13">
        <f t="shared" si="2"/>
        <v>97.45010712426847</v>
      </c>
      <c r="M16" s="23">
        <f t="shared" si="2"/>
        <v>99.810932942848893</v>
      </c>
    </row>
    <row r="17" spans="1:13" ht="63" x14ac:dyDescent="0.25">
      <c r="A17" s="19" t="s">
        <v>42</v>
      </c>
      <c r="B17" s="20"/>
      <c r="C17" s="21" t="s">
        <v>43</v>
      </c>
      <c r="D17" s="22" t="s">
        <v>44</v>
      </c>
      <c r="E17" s="23">
        <v>2199076.1827199995</v>
      </c>
      <c r="F17" s="23">
        <v>2049269.5804199995</v>
      </c>
      <c r="G17" s="23">
        <v>149806.6023</v>
      </c>
      <c r="H17" s="24">
        <v>2151240.4000000004</v>
      </c>
      <c r="I17" s="23">
        <v>2001433.8000000003</v>
      </c>
      <c r="J17" s="23">
        <v>149806.6</v>
      </c>
      <c r="K17" s="23">
        <f t="shared" si="2"/>
        <v>97.824732808445418</v>
      </c>
      <c r="L17" s="23">
        <f t="shared" si="2"/>
        <v>97.665715585833496</v>
      </c>
      <c r="M17" s="23">
        <f t="shared" si="2"/>
        <v>99.999998464687167</v>
      </c>
    </row>
    <row r="18" spans="1:13" ht="63" x14ac:dyDescent="0.25">
      <c r="A18" s="19" t="s">
        <v>45</v>
      </c>
      <c r="B18" s="25"/>
      <c r="C18" s="21" t="s">
        <v>46</v>
      </c>
      <c r="D18" s="22" t="s">
        <v>47</v>
      </c>
      <c r="E18" s="23">
        <v>3773909.6718199998</v>
      </c>
      <c r="F18" s="23">
        <v>3772509.6718199998</v>
      </c>
      <c r="G18" s="23">
        <v>1400</v>
      </c>
      <c r="H18" s="24">
        <v>3731148.65</v>
      </c>
      <c r="I18" s="23">
        <v>3729748.65</v>
      </c>
      <c r="J18" s="23">
        <v>1400</v>
      </c>
      <c r="K18" s="23">
        <f t="shared" si="2"/>
        <v>98.866930437172385</v>
      </c>
      <c r="L18" s="23">
        <f t="shared" si="2"/>
        <v>98.866509948551823</v>
      </c>
      <c r="M18" s="23">
        <f t="shared" si="2"/>
        <v>100</v>
      </c>
    </row>
    <row r="19" spans="1:13" ht="63" x14ac:dyDescent="0.25">
      <c r="A19" s="19" t="s">
        <v>48</v>
      </c>
      <c r="B19" s="25"/>
      <c r="C19" s="21" t="s">
        <v>49</v>
      </c>
      <c r="D19" s="22" t="s">
        <v>50</v>
      </c>
      <c r="E19" s="23">
        <v>189862.92496</v>
      </c>
      <c r="F19" s="23">
        <v>189862.92496</v>
      </c>
      <c r="G19" s="23">
        <v>0</v>
      </c>
      <c r="H19" s="24">
        <v>170002.38</v>
      </c>
      <c r="I19" s="23">
        <v>170002.38</v>
      </c>
      <c r="J19" s="23">
        <v>0</v>
      </c>
      <c r="K19" s="23">
        <f t="shared" si="2"/>
        <v>89.539534922795383</v>
      </c>
      <c r="L19" s="23">
        <f t="shared" si="2"/>
        <v>89.539534922795383</v>
      </c>
      <c r="M19" s="23"/>
    </row>
    <row r="20" spans="1:13" ht="63" x14ac:dyDescent="0.25">
      <c r="A20" s="19" t="s">
        <v>51</v>
      </c>
      <c r="B20" s="25"/>
      <c r="C20" s="21" t="s">
        <v>52</v>
      </c>
      <c r="D20" s="22" t="s">
        <v>53</v>
      </c>
      <c r="E20" s="23">
        <v>456901.70980999997</v>
      </c>
      <c r="F20" s="23">
        <v>456525.70980999997</v>
      </c>
      <c r="G20" s="23">
        <v>376</v>
      </c>
      <c r="H20" s="24">
        <v>423037.32999999996</v>
      </c>
      <c r="I20" s="23">
        <v>422693.32999999996</v>
      </c>
      <c r="J20" s="23">
        <v>344</v>
      </c>
      <c r="K20" s="23">
        <f t="shared" si="2"/>
        <v>92.58825714964334</v>
      </c>
      <c r="L20" s="23">
        <f t="shared" si="2"/>
        <v>92.589162212993301</v>
      </c>
      <c r="M20" s="23">
        <f t="shared" si="2"/>
        <v>91.489361702127653</v>
      </c>
    </row>
    <row r="21" spans="1:13" ht="78.75" x14ac:dyDescent="0.25">
      <c r="A21" s="19" t="s">
        <v>54</v>
      </c>
      <c r="B21" s="25"/>
      <c r="C21" s="21" t="s">
        <v>55</v>
      </c>
      <c r="D21" s="22" t="s">
        <v>56</v>
      </c>
      <c r="E21" s="23">
        <v>558698.94065</v>
      </c>
      <c r="F21" s="23">
        <v>556203.44065</v>
      </c>
      <c r="G21" s="23">
        <v>2495.5</v>
      </c>
      <c r="H21" s="24">
        <v>527570.92000000004</v>
      </c>
      <c r="I21" s="23">
        <v>525342.45000000007</v>
      </c>
      <c r="J21" s="23">
        <v>2228.4699999999998</v>
      </c>
      <c r="K21" s="23">
        <f t="shared" si="2"/>
        <v>94.428480459657735</v>
      </c>
      <c r="L21" s="23">
        <f t="shared" si="2"/>
        <v>94.451492314766227</v>
      </c>
      <c r="M21" s="23">
        <f t="shared" si="2"/>
        <v>89.299539170506904</v>
      </c>
    </row>
    <row r="22" spans="1:13" ht="94.5" x14ac:dyDescent="0.25">
      <c r="A22" s="19" t="s">
        <v>57</v>
      </c>
      <c r="B22" s="25"/>
      <c r="C22" s="21" t="s">
        <v>58</v>
      </c>
      <c r="D22" s="22" t="s">
        <v>59</v>
      </c>
      <c r="E22" s="23">
        <v>44586.521579999993</v>
      </c>
      <c r="F22" s="23">
        <v>40502.591579999993</v>
      </c>
      <c r="G22" s="23">
        <v>4083.93</v>
      </c>
      <c r="H22" s="24">
        <v>40036.94</v>
      </c>
      <c r="I22" s="23">
        <v>35953.01</v>
      </c>
      <c r="J22" s="23">
        <v>4083.93</v>
      </c>
      <c r="K22" s="23">
        <f t="shared" si="2"/>
        <v>89.796060740381279</v>
      </c>
      <c r="L22" s="23">
        <f t="shared" si="2"/>
        <v>88.767184018302288</v>
      </c>
      <c r="M22" s="23">
        <f t="shared" si="2"/>
        <v>100</v>
      </c>
    </row>
    <row r="23" spans="1:13" ht="63" x14ac:dyDescent="0.2">
      <c r="A23" s="14" t="s">
        <v>60</v>
      </c>
      <c r="B23" s="15">
        <v>3</v>
      </c>
      <c r="C23" s="16" t="s">
        <v>61</v>
      </c>
      <c r="D23" s="17" t="s">
        <v>62</v>
      </c>
      <c r="E23" s="13">
        <v>18926.75</v>
      </c>
      <c r="F23" s="13">
        <v>18926.75</v>
      </c>
      <c r="G23" s="13">
        <v>0</v>
      </c>
      <c r="H23" s="18">
        <v>10961.250000000002</v>
      </c>
      <c r="I23" s="13">
        <v>10961.250000000002</v>
      </c>
      <c r="J23" s="13">
        <v>0</v>
      </c>
      <c r="K23" s="13">
        <f t="shared" si="2"/>
        <v>57.914063428745045</v>
      </c>
      <c r="L23" s="13">
        <f t="shared" si="2"/>
        <v>57.914063428745045</v>
      </c>
      <c r="M23" s="23"/>
    </row>
    <row r="24" spans="1:13" ht="63" x14ac:dyDescent="0.25">
      <c r="A24" s="19" t="s">
        <v>63</v>
      </c>
      <c r="B24" s="25"/>
      <c r="C24" s="21" t="s">
        <v>64</v>
      </c>
      <c r="D24" s="22" t="s">
        <v>65</v>
      </c>
      <c r="E24" s="23">
        <v>17972.55</v>
      </c>
      <c r="F24" s="23">
        <v>17972.55</v>
      </c>
      <c r="G24" s="23">
        <v>0</v>
      </c>
      <c r="H24" s="24">
        <v>10456.890000000001</v>
      </c>
      <c r="I24" s="23">
        <v>10456.890000000001</v>
      </c>
      <c r="J24" s="23">
        <v>0</v>
      </c>
      <c r="K24" s="23">
        <f t="shared" si="2"/>
        <v>58.182561739986824</v>
      </c>
      <c r="L24" s="23">
        <f t="shared" si="2"/>
        <v>58.182561739986824</v>
      </c>
      <c r="M24" s="23"/>
    </row>
    <row r="25" spans="1:13" ht="78.75" x14ac:dyDescent="0.25">
      <c r="A25" s="19" t="s">
        <v>66</v>
      </c>
      <c r="B25" s="25"/>
      <c r="C25" s="21" t="s">
        <v>67</v>
      </c>
      <c r="D25" s="22" t="s">
        <v>68</v>
      </c>
      <c r="E25" s="23">
        <v>954.2</v>
      </c>
      <c r="F25" s="23">
        <v>954.2</v>
      </c>
      <c r="G25" s="23">
        <v>0</v>
      </c>
      <c r="H25" s="24">
        <v>504.36</v>
      </c>
      <c r="I25" s="23">
        <v>504.36</v>
      </c>
      <c r="J25" s="23">
        <v>0</v>
      </c>
      <c r="K25" s="23">
        <f t="shared" si="2"/>
        <v>52.856843429050514</v>
      </c>
      <c r="L25" s="23">
        <f t="shared" si="2"/>
        <v>52.856843429050514</v>
      </c>
      <c r="M25" s="23"/>
    </row>
    <row r="26" spans="1:13" ht="63" x14ac:dyDescent="0.2">
      <c r="A26" s="14" t="s">
        <v>69</v>
      </c>
      <c r="B26" s="15">
        <v>4</v>
      </c>
      <c r="C26" s="16" t="s">
        <v>70</v>
      </c>
      <c r="D26" s="17" t="s">
        <v>71</v>
      </c>
      <c r="E26" s="13">
        <v>4009714.6423299997</v>
      </c>
      <c r="F26" s="13">
        <v>2742831.7283299994</v>
      </c>
      <c r="G26" s="13">
        <v>1266882.9140000001</v>
      </c>
      <c r="H26" s="18">
        <v>3729103.24</v>
      </c>
      <c r="I26" s="13">
        <v>2460572.4000000004</v>
      </c>
      <c r="J26" s="13">
        <v>1268530.8399999999</v>
      </c>
      <c r="K26" s="13">
        <f t="shared" si="2"/>
        <v>93.001711409394971</v>
      </c>
      <c r="L26" s="13">
        <f t="shared" si="2"/>
        <v>89.709199969702283</v>
      </c>
      <c r="M26" s="23">
        <f t="shared" si="2"/>
        <v>100.13007721406524</v>
      </c>
    </row>
    <row r="27" spans="1:13" ht="63" x14ac:dyDescent="0.25">
      <c r="A27" s="19" t="s">
        <v>72</v>
      </c>
      <c r="B27" s="25"/>
      <c r="C27" s="21" t="s">
        <v>73</v>
      </c>
      <c r="D27" s="22" t="s">
        <v>74</v>
      </c>
      <c r="E27" s="23">
        <v>2969081.8139999988</v>
      </c>
      <c r="F27" s="23">
        <v>1703894.4999999988</v>
      </c>
      <c r="G27" s="23">
        <v>1265187.314</v>
      </c>
      <c r="H27" s="24">
        <v>2788026.4400000004</v>
      </c>
      <c r="I27" s="23">
        <v>1521189.9100000006</v>
      </c>
      <c r="J27" s="23">
        <v>1266836.5299999998</v>
      </c>
      <c r="K27" s="23">
        <f t="shared" si="2"/>
        <v>93.901974235055604</v>
      </c>
      <c r="L27" s="23">
        <f t="shared" si="2"/>
        <v>89.277235767824919</v>
      </c>
      <c r="M27" s="23">
        <f t="shared" si="2"/>
        <v>100.13035350431912</v>
      </c>
    </row>
    <row r="28" spans="1:13" ht="78.75" x14ac:dyDescent="0.25">
      <c r="A28" s="19" t="s">
        <v>75</v>
      </c>
      <c r="B28" s="25"/>
      <c r="C28" s="21" t="s">
        <v>76</v>
      </c>
      <c r="D28" s="22" t="s">
        <v>77</v>
      </c>
      <c r="E28" s="23">
        <v>781354.86633000011</v>
      </c>
      <c r="F28" s="23">
        <v>779759.26633000013</v>
      </c>
      <c r="G28" s="23">
        <v>1595.6</v>
      </c>
      <c r="H28" s="24">
        <v>687979.44000000018</v>
      </c>
      <c r="I28" s="23">
        <v>686385.13000000012</v>
      </c>
      <c r="J28" s="23">
        <v>1594.31</v>
      </c>
      <c r="K28" s="23">
        <f t="shared" si="2"/>
        <v>88.049549525610374</v>
      </c>
      <c r="L28" s="23">
        <f t="shared" si="2"/>
        <v>88.025261082247482</v>
      </c>
      <c r="M28" s="23"/>
    </row>
    <row r="29" spans="1:13" ht="63" x14ac:dyDescent="0.25">
      <c r="A29" s="19" t="s">
        <v>78</v>
      </c>
      <c r="B29" s="25"/>
      <c r="C29" s="21" t="s">
        <v>79</v>
      </c>
      <c r="D29" s="22" t="s">
        <v>80</v>
      </c>
      <c r="E29" s="23">
        <v>139228.71999999997</v>
      </c>
      <c r="F29" s="23">
        <v>139128.71999999997</v>
      </c>
      <c r="G29" s="23">
        <v>100</v>
      </c>
      <c r="H29" s="24">
        <v>115169.65999999999</v>
      </c>
      <c r="I29" s="23">
        <v>115069.65999999999</v>
      </c>
      <c r="J29" s="23">
        <v>100</v>
      </c>
      <c r="K29" s="23">
        <f t="shared" si="2"/>
        <v>82.719757820081966</v>
      </c>
      <c r="L29" s="23">
        <f t="shared" si="2"/>
        <v>82.707337492934613</v>
      </c>
      <c r="M29" s="23"/>
    </row>
    <row r="30" spans="1:13" ht="63" x14ac:dyDescent="0.2">
      <c r="A30" s="14" t="s">
        <v>81</v>
      </c>
      <c r="B30" s="15">
        <v>5</v>
      </c>
      <c r="C30" s="16" t="s">
        <v>82</v>
      </c>
      <c r="D30" s="17" t="s">
        <v>83</v>
      </c>
      <c r="E30" s="13">
        <v>535299.70646000002</v>
      </c>
      <c r="F30" s="13">
        <v>241043.34499999997</v>
      </c>
      <c r="G30" s="13">
        <v>294256.36146000004</v>
      </c>
      <c r="H30" s="18">
        <v>317274.37</v>
      </c>
      <c r="I30" s="13">
        <v>80311.23000000001</v>
      </c>
      <c r="J30" s="13">
        <v>236963.13999999998</v>
      </c>
      <c r="K30" s="13">
        <f t="shared" si="2"/>
        <v>59.270417332782188</v>
      </c>
      <c r="L30" s="13">
        <f t="shared" si="2"/>
        <v>33.318169393973527</v>
      </c>
      <c r="M30" s="23">
        <f t="shared" si="2"/>
        <v>80.529487561210033</v>
      </c>
    </row>
    <row r="31" spans="1:13" ht="63" x14ac:dyDescent="0.25">
      <c r="A31" s="19" t="s">
        <v>84</v>
      </c>
      <c r="B31" s="25"/>
      <c r="C31" s="21" t="s">
        <v>85</v>
      </c>
      <c r="D31" s="22" t="s">
        <v>86</v>
      </c>
      <c r="E31" s="23">
        <v>116558.92323</v>
      </c>
      <c r="F31" s="23">
        <v>60092.911769999999</v>
      </c>
      <c r="G31" s="23">
        <v>56466.011460000002</v>
      </c>
      <c r="H31" s="24">
        <v>216</v>
      </c>
      <c r="I31" s="23">
        <v>216</v>
      </c>
      <c r="J31" s="23">
        <v>0</v>
      </c>
      <c r="K31" s="23">
        <f t="shared" si="2"/>
        <v>0.18531399743096272</v>
      </c>
      <c r="L31" s="23">
        <f t="shared" si="2"/>
        <v>0.35944339130498421</v>
      </c>
      <c r="M31" s="23"/>
    </row>
    <row r="32" spans="1:13" ht="94.5" x14ac:dyDescent="0.25">
      <c r="A32" s="19" t="s">
        <v>87</v>
      </c>
      <c r="B32" s="25"/>
      <c r="C32" s="21" t="s">
        <v>88</v>
      </c>
      <c r="D32" s="22" t="s">
        <v>89</v>
      </c>
      <c r="E32" s="23">
        <v>135037.9</v>
      </c>
      <c r="F32" s="23">
        <v>93412.5</v>
      </c>
      <c r="G32" s="23">
        <v>41625.4</v>
      </c>
      <c r="H32" s="24">
        <v>46160.51</v>
      </c>
      <c r="I32" s="23">
        <v>4535.1100000000006</v>
      </c>
      <c r="J32" s="23">
        <v>41625.4</v>
      </c>
      <c r="K32" s="23">
        <f t="shared" si="2"/>
        <v>34.183373704715493</v>
      </c>
      <c r="L32" s="23">
        <f t="shared" si="2"/>
        <v>4.8549284089388474</v>
      </c>
      <c r="M32" s="23">
        <f t="shared" si="2"/>
        <v>100</v>
      </c>
    </row>
    <row r="33" spans="1:13" ht="63" x14ac:dyDescent="0.2">
      <c r="A33" s="14" t="s">
        <v>90</v>
      </c>
      <c r="B33" s="15">
        <v>6</v>
      </c>
      <c r="C33" s="16" t="s">
        <v>91</v>
      </c>
      <c r="D33" s="17" t="s">
        <v>92</v>
      </c>
      <c r="E33" s="13">
        <v>517837.16638999991</v>
      </c>
      <c r="F33" s="13">
        <v>281025.7395899999</v>
      </c>
      <c r="G33" s="13">
        <v>236811.42680000002</v>
      </c>
      <c r="H33" s="18">
        <v>91819.74000000002</v>
      </c>
      <c r="I33" s="13">
        <v>59719.200000000019</v>
      </c>
      <c r="J33" s="13">
        <v>32100.54</v>
      </c>
      <c r="K33" s="13">
        <f t="shared" si="2"/>
        <v>17.731392406633013</v>
      </c>
      <c r="L33" s="13">
        <f t="shared" si="2"/>
        <v>21.250437802290577</v>
      </c>
      <c r="M33" s="23">
        <f t="shared" si="2"/>
        <v>13.555317171037796</v>
      </c>
    </row>
    <row r="34" spans="1:13" ht="78.75" x14ac:dyDescent="0.25">
      <c r="A34" s="19" t="s">
        <v>93</v>
      </c>
      <c r="B34" s="25"/>
      <c r="C34" s="21" t="s">
        <v>94</v>
      </c>
      <c r="D34" s="22" t="s">
        <v>95</v>
      </c>
      <c r="E34" s="23">
        <v>443146.19649</v>
      </c>
      <c r="F34" s="23">
        <v>227057.36968999999</v>
      </c>
      <c r="G34" s="23">
        <v>216088.82680000001</v>
      </c>
      <c r="H34" s="24">
        <v>74648.73000000001</v>
      </c>
      <c r="I34" s="23">
        <v>42548.19000000001</v>
      </c>
      <c r="J34" s="23">
        <v>32100.54</v>
      </c>
      <c r="K34" s="23">
        <f t="shared" si="2"/>
        <v>16.845169966766154</v>
      </c>
      <c r="L34" s="23">
        <f t="shared" si="2"/>
        <v>18.738960139497248</v>
      </c>
      <c r="M34" s="23">
        <f t="shared" si="2"/>
        <v>14.855252108759192</v>
      </c>
    </row>
    <row r="35" spans="1:13" ht="78.75" x14ac:dyDescent="0.25">
      <c r="A35" s="19" t="s">
        <v>96</v>
      </c>
      <c r="B35" s="25"/>
      <c r="C35" s="21" t="s">
        <v>97</v>
      </c>
      <c r="D35" s="22" t="s">
        <v>98</v>
      </c>
      <c r="E35" s="23">
        <v>57851.999999999993</v>
      </c>
      <c r="F35" s="23">
        <v>37129.399999999994</v>
      </c>
      <c r="G35" s="23">
        <v>20722.599999999999</v>
      </c>
      <c r="H35" s="24">
        <v>12046.54</v>
      </c>
      <c r="I35" s="23">
        <v>12046.54</v>
      </c>
      <c r="J35" s="23">
        <v>0</v>
      </c>
      <c r="K35" s="23">
        <f t="shared" si="2"/>
        <v>20.823031183018742</v>
      </c>
      <c r="L35" s="23">
        <f t="shared" si="2"/>
        <v>32.444747289210177</v>
      </c>
      <c r="M35" s="23">
        <f t="shared" si="2"/>
        <v>0</v>
      </c>
    </row>
    <row r="36" spans="1:13" ht="78.75" x14ac:dyDescent="0.25">
      <c r="A36" s="19" t="s">
        <v>99</v>
      </c>
      <c r="B36" s="25"/>
      <c r="C36" s="21" t="s">
        <v>100</v>
      </c>
      <c r="D36" s="22" t="s">
        <v>101</v>
      </c>
      <c r="E36" s="23">
        <v>16838.9699</v>
      </c>
      <c r="F36" s="23">
        <v>16838.9699</v>
      </c>
      <c r="G36" s="23">
        <v>0</v>
      </c>
      <c r="H36" s="24">
        <v>5124.47</v>
      </c>
      <c r="I36" s="23">
        <v>5124.47</v>
      </c>
      <c r="J36" s="23">
        <v>0</v>
      </c>
      <c r="K36" s="23">
        <f t="shared" si="2"/>
        <v>30.432205951030294</v>
      </c>
      <c r="L36" s="23">
        <f t="shared" si="2"/>
        <v>30.432205951030294</v>
      </c>
      <c r="M36" s="23">
        <v>0</v>
      </c>
    </row>
    <row r="37" spans="1:13" ht="63" x14ac:dyDescent="0.2">
      <c r="A37" s="14" t="s">
        <v>102</v>
      </c>
      <c r="B37" s="15">
        <v>7</v>
      </c>
      <c r="C37" s="16" t="s">
        <v>103</v>
      </c>
      <c r="D37" s="17" t="s">
        <v>104</v>
      </c>
      <c r="E37" s="13">
        <v>376884.39692000009</v>
      </c>
      <c r="F37" s="13">
        <v>135704.63967000009</v>
      </c>
      <c r="G37" s="13">
        <v>241179.75725</v>
      </c>
      <c r="H37" s="18">
        <v>349292.73</v>
      </c>
      <c r="I37" s="13">
        <v>111427.47999999998</v>
      </c>
      <c r="J37" s="13">
        <v>237865.25</v>
      </c>
      <c r="K37" s="13">
        <f t="shared" si="2"/>
        <v>92.679010554566176</v>
      </c>
      <c r="L37" s="13">
        <f t="shared" si="2"/>
        <v>82.110295028205286</v>
      </c>
      <c r="M37" s="23">
        <f t="shared" si="2"/>
        <v>98.625710844146724</v>
      </c>
    </row>
    <row r="38" spans="1:13" ht="78.75" x14ac:dyDescent="0.25">
      <c r="A38" s="19" t="s">
        <v>105</v>
      </c>
      <c r="B38" s="25"/>
      <c r="C38" s="21" t="s">
        <v>106</v>
      </c>
      <c r="D38" s="22" t="s">
        <v>107</v>
      </c>
      <c r="E38" s="23">
        <v>251320.98099000001</v>
      </c>
      <c r="F38" s="23">
        <v>20510.630989999976</v>
      </c>
      <c r="G38" s="23">
        <v>230810.35000000003</v>
      </c>
      <c r="H38" s="24">
        <v>242661.74000000002</v>
      </c>
      <c r="I38" s="23">
        <v>12317.73000000001</v>
      </c>
      <c r="J38" s="23">
        <v>230344.01</v>
      </c>
      <c r="K38" s="23">
        <f t="shared" si="2"/>
        <v>96.554509314785562</v>
      </c>
      <c r="L38" s="23">
        <f t="shared" si="2"/>
        <v>60.055344011627717</v>
      </c>
      <c r="M38" s="23">
        <f t="shared" si="2"/>
        <v>99.797955334325337</v>
      </c>
    </row>
    <row r="39" spans="1:13" ht="63" x14ac:dyDescent="0.25">
      <c r="A39" s="19" t="s">
        <v>108</v>
      </c>
      <c r="B39" s="25"/>
      <c r="C39" s="21" t="s">
        <v>109</v>
      </c>
      <c r="D39" s="22" t="s">
        <v>110</v>
      </c>
      <c r="E39" s="23">
        <v>10969.877250000001</v>
      </c>
      <c r="F39" s="23">
        <v>600.47000000000116</v>
      </c>
      <c r="G39" s="23">
        <v>10369.40725</v>
      </c>
      <c r="H39" s="24">
        <v>7906.4299999999994</v>
      </c>
      <c r="I39" s="23">
        <v>385.1899999999996</v>
      </c>
      <c r="J39" s="23">
        <v>7521.24</v>
      </c>
      <c r="K39" s="23">
        <f t="shared" si="2"/>
        <v>72.074006115246164</v>
      </c>
      <c r="L39" s="23">
        <f t="shared" si="2"/>
        <v>64.148084000865808</v>
      </c>
      <c r="M39" s="23">
        <f t="shared" si="2"/>
        <v>72.532979163297881</v>
      </c>
    </row>
    <row r="40" spans="1:13" ht="63" x14ac:dyDescent="0.2">
      <c r="A40" s="14" t="s">
        <v>111</v>
      </c>
      <c r="B40" s="15">
        <v>8</v>
      </c>
      <c r="C40" s="16" t="s">
        <v>112</v>
      </c>
      <c r="D40" s="17" t="s">
        <v>113</v>
      </c>
      <c r="E40" s="13">
        <v>16100</v>
      </c>
      <c r="F40" s="13">
        <v>16100</v>
      </c>
      <c r="G40" s="13">
        <v>0</v>
      </c>
      <c r="H40" s="18">
        <v>15831.85</v>
      </c>
      <c r="I40" s="13">
        <v>15831.85</v>
      </c>
      <c r="J40" s="13">
        <v>0</v>
      </c>
      <c r="K40" s="13">
        <f t="shared" si="2"/>
        <v>98.334472049689452</v>
      </c>
      <c r="L40" s="13">
        <f t="shared" si="2"/>
        <v>98.334472049689452</v>
      </c>
      <c r="M40" s="23"/>
    </row>
    <row r="41" spans="1:13" ht="78.75" x14ac:dyDescent="0.25">
      <c r="A41" s="19" t="s">
        <v>114</v>
      </c>
      <c r="B41" s="25"/>
      <c r="C41" s="21" t="s">
        <v>115</v>
      </c>
      <c r="D41" s="22" t="s">
        <v>116</v>
      </c>
      <c r="E41" s="23">
        <v>356.6</v>
      </c>
      <c r="F41" s="23">
        <v>356.6</v>
      </c>
      <c r="G41" s="23">
        <v>0</v>
      </c>
      <c r="H41" s="24">
        <v>313.81</v>
      </c>
      <c r="I41" s="23">
        <v>313.81</v>
      </c>
      <c r="J41" s="23">
        <v>0</v>
      </c>
      <c r="K41" s="23">
        <f t="shared" si="2"/>
        <v>88.000560852495795</v>
      </c>
      <c r="L41" s="23">
        <f t="shared" si="2"/>
        <v>88.000560852495795</v>
      </c>
      <c r="M41" s="23"/>
    </row>
    <row r="42" spans="1:13" ht="78.75" x14ac:dyDescent="0.25">
      <c r="A42" s="19" t="s">
        <v>117</v>
      </c>
      <c r="B42" s="25"/>
      <c r="C42" s="21" t="s">
        <v>118</v>
      </c>
      <c r="D42" s="22" t="s">
        <v>119</v>
      </c>
      <c r="E42" s="23">
        <v>13993.4</v>
      </c>
      <c r="F42" s="23">
        <v>13993.4</v>
      </c>
      <c r="G42" s="23">
        <v>0</v>
      </c>
      <c r="H42" s="24">
        <v>13880.240000000002</v>
      </c>
      <c r="I42" s="23">
        <v>13880.240000000002</v>
      </c>
      <c r="J42" s="23">
        <v>0</v>
      </c>
      <c r="K42" s="23">
        <f t="shared" si="2"/>
        <v>99.191333057012613</v>
      </c>
      <c r="L42" s="23">
        <f t="shared" si="2"/>
        <v>99.191333057012613</v>
      </c>
      <c r="M42" s="23"/>
    </row>
    <row r="43" spans="1:13" ht="78.75" x14ac:dyDescent="0.25">
      <c r="A43" s="19" t="s">
        <v>120</v>
      </c>
      <c r="B43" s="25"/>
      <c r="C43" s="21" t="s">
        <v>121</v>
      </c>
      <c r="D43" s="26" t="s">
        <v>122</v>
      </c>
      <c r="E43" s="23">
        <v>1750</v>
      </c>
      <c r="F43" s="23">
        <v>1750</v>
      </c>
      <c r="G43" s="23">
        <v>0</v>
      </c>
      <c r="H43" s="24">
        <v>1637.8</v>
      </c>
      <c r="I43" s="23">
        <v>1637.8</v>
      </c>
      <c r="J43" s="23">
        <v>0</v>
      </c>
      <c r="K43" s="23">
        <f t="shared" si="2"/>
        <v>93.588571428571427</v>
      </c>
      <c r="L43" s="23">
        <f t="shared" si="2"/>
        <v>93.588571428571427</v>
      </c>
      <c r="M43" s="23"/>
    </row>
    <row r="44" spans="1:13" ht="63" x14ac:dyDescent="0.2">
      <c r="A44" s="14" t="s">
        <v>123</v>
      </c>
      <c r="B44" s="15">
        <v>9</v>
      </c>
      <c r="C44" s="16" t="s">
        <v>124</v>
      </c>
      <c r="D44" s="17" t="s">
        <v>125</v>
      </c>
      <c r="E44" s="13">
        <v>418532.44470000011</v>
      </c>
      <c r="F44" s="13">
        <v>413315.00270000013</v>
      </c>
      <c r="G44" s="13">
        <v>5217.442</v>
      </c>
      <c r="H44" s="18">
        <v>388765.90999999992</v>
      </c>
      <c r="I44" s="13">
        <v>383548.4599999999</v>
      </c>
      <c r="J44" s="13">
        <v>5217.45</v>
      </c>
      <c r="K44" s="13">
        <f t="shared" si="2"/>
        <v>92.887878806782453</v>
      </c>
      <c r="L44" s="13">
        <f t="shared" si="2"/>
        <v>92.798097696539244</v>
      </c>
      <c r="M44" s="23">
        <f t="shared" si="2"/>
        <v>100.00015333184345</v>
      </c>
    </row>
    <row r="45" spans="1:13" ht="63" x14ac:dyDescent="0.25">
      <c r="A45" s="19" t="s">
        <v>126</v>
      </c>
      <c r="B45" s="25"/>
      <c r="C45" s="21" t="s">
        <v>127</v>
      </c>
      <c r="D45" s="22" t="s">
        <v>128</v>
      </c>
      <c r="E45" s="23">
        <v>59215.442000000003</v>
      </c>
      <c r="F45" s="23">
        <v>55466.200000000004</v>
      </c>
      <c r="G45" s="23">
        <v>3749.2419999999997</v>
      </c>
      <c r="H45" s="24">
        <v>45141.760000000009</v>
      </c>
      <c r="I45" s="23">
        <v>41392.510000000009</v>
      </c>
      <c r="J45" s="23">
        <v>3749.25</v>
      </c>
      <c r="K45" s="23">
        <f t="shared" si="2"/>
        <v>76.233087984043095</v>
      </c>
      <c r="L45" s="23">
        <f t="shared" si="2"/>
        <v>74.626547338739641</v>
      </c>
      <c r="M45" s="23">
        <f t="shared" si="2"/>
        <v>100.00021337646383</v>
      </c>
    </row>
    <row r="46" spans="1:13" ht="63" x14ac:dyDescent="0.25">
      <c r="A46" s="19" t="s">
        <v>129</v>
      </c>
      <c r="B46" s="25"/>
      <c r="C46" s="21" t="s">
        <v>130</v>
      </c>
      <c r="D46" s="22" t="s">
        <v>131</v>
      </c>
      <c r="E46" s="23">
        <v>32431.945599999999</v>
      </c>
      <c r="F46" s="23">
        <v>32431.945599999999</v>
      </c>
      <c r="G46" s="23">
        <v>0</v>
      </c>
      <c r="H46" s="24">
        <v>30757.219999999998</v>
      </c>
      <c r="I46" s="23">
        <v>30757.219999999998</v>
      </c>
      <c r="J46" s="23">
        <v>0</v>
      </c>
      <c r="K46" s="23">
        <f t="shared" si="2"/>
        <v>94.836185221030959</v>
      </c>
      <c r="L46" s="23">
        <f t="shared" si="2"/>
        <v>94.836185221030959</v>
      </c>
      <c r="M46" s="23"/>
    </row>
    <row r="47" spans="1:13" ht="63" x14ac:dyDescent="0.25">
      <c r="A47" s="19" t="s">
        <v>132</v>
      </c>
      <c r="B47" s="25"/>
      <c r="C47" s="21" t="s">
        <v>133</v>
      </c>
      <c r="D47" s="22" t="s">
        <v>134</v>
      </c>
      <c r="E47" s="23">
        <v>60216.330359999993</v>
      </c>
      <c r="F47" s="23">
        <v>59937.120359999994</v>
      </c>
      <c r="G47" s="23">
        <v>279.21000000000004</v>
      </c>
      <c r="H47" s="24">
        <v>58238.57</v>
      </c>
      <c r="I47" s="23">
        <v>57959.360000000001</v>
      </c>
      <c r="J47" s="23">
        <v>279.21000000000004</v>
      </c>
      <c r="K47" s="23">
        <f t="shared" si="2"/>
        <v>96.715574748284951</v>
      </c>
      <c r="L47" s="23">
        <f t="shared" si="2"/>
        <v>96.700274640955413</v>
      </c>
      <c r="M47" s="23">
        <f t="shared" si="2"/>
        <v>100</v>
      </c>
    </row>
    <row r="48" spans="1:13" ht="63" x14ac:dyDescent="0.25">
      <c r="A48" s="19" t="s">
        <v>135</v>
      </c>
      <c r="B48" s="25"/>
      <c r="C48" s="21" t="s">
        <v>136</v>
      </c>
      <c r="D48" s="22" t="s">
        <v>137</v>
      </c>
      <c r="E48" s="23">
        <v>218493.13684999998</v>
      </c>
      <c r="F48" s="23">
        <v>218493.13684999998</v>
      </c>
      <c r="G48" s="23">
        <v>0</v>
      </c>
      <c r="H48" s="24">
        <v>208345.75000000003</v>
      </c>
      <c r="I48" s="23">
        <v>208345.75000000003</v>
      </c>
      <c r="J48" s="23">
        <v>0</v>
      </c>
      <c r="K48" s="23">
        <f t="shared" si="2"/>
        <v>95.355741147619511</v>
      </c>
      <c r="L48" s="23">
        <f t="shared" si="2"/>
        <v>95.355741147619511</v>
      </c>
      <c r="M48" s="23"/>
    </row>
    <row r="49" spans="1:13" ht="63" x14ac:dyDescent="0.25">
      <c r="A49" s="19" t="s">
        <v>138</v>
      </c>
      <c r="B49" s="25"/>
      <c r="C49" s="21" t="s">
        <v>139</v>
      </c>
      <c r="D49" s="22" t="s">
        <v>140</v>
      </c>
      <c r="E49" s="23">
        <v>11254.081910000001</v>
      </c>
      <c r="F49" s="23">
        <v>11254.081910000001</v>
      </c>
      <c r="G49" s="23">
        <v>0</v>
      </c>
      <c r="H49" s="24">
        <v>10700.42</v>
      </c>
      <c r="I49" s="23">
        <v>10700.42</v>
      </c>
      <c r="J49" s="23">
        <v>0</v>
      </c>
      <c r="K49" s="23">
        <f t="shared" si="2"/>
        <v>95.080345829826996</v>
      </c>
      <c r="L49" s="23">
        <f t="shared" si="2"/>
        <v>95.080345829826996</v>
      </c>
      <c r="M49" s="23"/>
    </row>
    <row r="50" spans="1:13" ht="63" x14ac:dyDescent="0.25">
      <c r="A50" s="19" t="s">
        <v>141</v>
      </c>
      <c r="B50" s="25"/>
      <c r="C50" s="21" t="s">
        <v>142</v>
      </c>
      <c r="D50" s="22" t="s">
        <v>143</v>
      </c>
      <c r="E50" s="23">
        <v>3139.5240600000006</v>
      </c>
      <c r="F50" s="23">
        <v>3139.5240600000006</v>
      </c>
      <c r="G50" s="23">
        <v>0</v>
      </c>
      <c r="H50" s="24">
        <v>2780.83</v>
      </c>
      <c r="I50" s="23">
        <v>2780.83</v>
      </c>
      <c r="J50" s="23">
        <v>0</v>
      </c>
      <c r="K50" s="23">
        <f t="shared" si="2"/>
        <v>88.574890552041168</v>
      </c>
      <c r="L50" s="23">
        <f t="shared" si="2"/>
        <v>88.574890552041168</v>
      </c>
      <c r="M50" s="23"/>
    </row>
    <row r="51" spans="1:13" ht="63" x14ac:dyDescent="0.25">
      <c r="A51" s="19" t="s">
        <v>144</v>
      </c>
      <c r="B51" s="25"/>
      <c r="C51" s="21" t="s">
        <v>145</v>
      </c>
      <c r="D51" s="22" t="s">
        <v>146</v>
      </c>
      <c r="E51" s="23">
        <v>9497.7529200000008</v>
      </c>
      <c r="F51" s="23">
        <v>9497.7529200000008</v>
      </c>
      <c r="G51" s="23">
        <v>0</v>
      </c>
      <c r="H51" s="24">
        <v>9300.6200000000008</v>
      </c>
      <c r="I51" s="23">
        <v>9300.6200000000008</v>
      </c>
      <c r="J51" s="23">
        <v>0</v>
      </c>
      <c r="K51" s="23">
        <f t="shared" si="2"/>
        <v>97.924425686154819</v>
      </c>
      <c r="L51" s="23">
        <f t="shared" si="2"/>
        <v>97.924425686154819</v>
      </c>
      <c r="M51" s="23"/>
    </row>
    <row r="52" spans="1:13" ht="63" x14ac:dyDescent="0.25">
      <c r="A52" s="19" t="s">
        <v>147</v>
      </c>
      <c r="B52" s="25"/>
      <c r="C52" s="21" t="s">
        <v>148</v>
      </c>
      <c r="D52" s="22" t="s">
        <v>149</v>
      </c>
      <c r="E52" s="23">
        <v>6138.9900000000007</v>
      </c>
      <c r="F52" s="23">
        <v>4950.0000000000009</v>
      </c>
      <c r="G52" s="23">
        <v>1188.99</v>
      </c>
      <c r="H52" s="24">
        <v>5688.85</v>
      </c>
      <c r="I52" s="23">
        <v>4499.8600000000006</v>
      </c>
      <c r="J52" s="23">
        <v>1188.99</v>
      </c>
      <c r="K52" s="23">
        <f t="shared" si="2"/>
        <v>92.667523485133543</v>
      </c>
      <c r="L52" s="23">
        <f t="shared" si="2"/>
        <v>90.906262626262617</v>
      </c>
      <c r="M52" s="23">
        <f t="shared" si="2"/>
        <v>100</v>
      </c>
    </row>
    <row r="53" spans="1:13" ht="63" x14ac:dyDescent="0.25">
      <c r="A53" s="19" t="s">
        <v>150</v>
      </c>
      <c r="B53" s="25"/>
      <c r="C53" s="21" t="s">
        <v>151</v>
      </c>
      <c r="D53" s="22" t="s">
        <v>152</v>
      </c>
      <c r="E53" s="23">
        <v>18145.240999999998</v>
      </c>
      <c r="F53" s="23">
        <v>18145.240999999998</v>
      </c>
      <c r="G53" s="23">
        <v>0</v>
      </c>
      <c r="H53" s="24">
        <v>17811.89</v>
      </c>
      <c r="I53" s="23">
        <v>17811.89</v>
      </c>
      <c r="J53" s="23">
        <v>0</v>
      </c>
      <c r="K53" s="23">
        <f t="shared" si="2"/>
        <v>98.162873670291845</v>
      </c>
      <c r="L53" s="23">
        <f t="shared" si="2"/>
        <v>98.162873670291845</v>
      </c>
      <c r="M53" s="23"/>
    </row>
    <row r="54" spans="1:13" ht="63" x14ac:dyDescent="0.2">
      <c r="A54" s="14" t="s">
        <v>153</v>
      </c>
      <c r="B54" s="15">
        <v>10</v>
      </c>
      <c r="C54" s="16" t="s">
        <v>154</v>
      </c>
      <c r="D54" s="17" t="s">
        <v>155</v>
      </c>
      <c r="E54" s="13">
        <v>677378.23857999989</v>
      </c>
      <c r="F54" s="13">
        <v>524335.04657999985</v>
      </c>
      <c r="G54" s="13">
        <v>153043.19199999998</v>
      </c>
      <c r="H54" s="18">
        <v>535578.95000000007</v>
      </c>
      <c r="I54" s="13">
        <v>382535.76000000007</v>
      </c>
      <c r="J54" s="13">
        <v>153043.19</v>
      </c>
      <c r="K54" s="13">
        <f t="shared" si="2"/>
        <v>79.066453496165423</v>
      </c>
      <c r="L54" s="13">
        <f t="shared" si="2"/>
        <v>72.95635920106956</v>
      </c>
      <c r="M54" s="23">
        <f t="shared" si="2"/>
        <v>99.999998693179393</v>
      </c>
    </row>
    <row r="55" spans="1:13" ht="63" x14ac:dyDescent="0.25">
      <c r="A55" s="19" t="s">
        <v>156</v>
      </c>
      <c r="B55" s="25"/>
      <c r="C55" s="21" t="s">
        <v>157</v>
      </c>
      <c r="D55" s="26" t="s">
        <v>158</v>
      </c>
      <c r="E55" s="23">
        <v>317921.3064</v>
      </c>
      <c r="F55" s="23">
        <v>172769.3064</v>
      </c>
      <c r="G55" s="23">
        <v>145152</v>
      </c>
      <c r="H55" s="24">
        <v>200683.56</v>
      </c>
      <c r="I55" s="23">
        <v>55531.56</v>
      </c>
      <c r="J55" s="23">
        <v>145152</v>
      </c>
      <c r="K55" s="23">
        <f t="shared" si="2"/>
        <v>63.123658578423601</v>
      </c>
      <c r="L55" s="23">
        <f t="shared" si="2"/>
        <v>32.14202867228736</v>
      </c>
      <c r="M55" s="23">
        <f t="shared" si="2"/>
        <v>100</v>
      </c>
    </row>
    <row r="56" spans="1:13" ht="63" x14ac:dyDescent="0.25">
      <c r="A56" s="19" t="s">
        <v>159</v>
      </c>
      <c r="B56" s="25"/>
      <c r="C56" s="21" t="s">
        <v>160</v>
      </c>
      <c r="D56" s="22" t="s">
        <v>161</v>
      </c>
      <c r="E56" s="23">
        <v>285249.46029000002</v>
      </c>
      <c r="F56" s="23">
        <v>278785.18729000003</v>
      </c>
      <c r="G56" s="23">
        <v>6464.273000000001</v>
      </c>
      <c r="H56" s="24">
        <v>265552.45999999996</v>
      </c>
      <c r="I56" s="23">
        <v>259088.18999999997</v>
      </c>
      <c r="J56" s="23">
        <v>6464.27</v>
      </c>
      <c r="K56" s="23">
        <f t="shared" si="2"/>
        <v>93.094815930598074</v>
      </c>
      <c r="L56" s="23">
        <f t="shared" si="2"/>
        <v>92.934704500813126</v>
      </c>
      <c r="M56" s="23">
        <f t="shared" si="2"/>
        <v>99.99995359106893</v>
      </c>
    </row>
    <row r="57" spans="1:13" ht="63" x14ac:dyDescent="0.25">
      <c r="A57" s="19" t="s">
        <v>162</v>
      </c>
      <c r="B57" s="25"/>
      <c r="C57" s="21" t="s">
        <v>163</v>
      </c>
      <c r="D57" s="22" t="s">
        <v>164</v>
      </c>
      <c r="E57" s="23">
        <v>56085.199590000004</v>
      </c>
      <c r="F57" s="23">
        <v>56085.199590000004</v>
      </c>
      <c r="G57" s="23">
        <v>0</v>
      </c>
      <c r="H57" s="24">
        <v>51425.090000000004</v>
      </c>
      <c r="I57" s="23">
        <v>51425.090000000004</v>
      </c>
      <c r="J57" s="23">
        <v>0</v>
      </c>
      <c r="K57" s="23">
        <f t="shared" si="2"/>
        <v>91.691017195148035</v>
      </c>
      <c r="L57" s="23">
        <f t="shared" si="2"/>
        <v>91.691017195148035</v>
      </c>
      <c r="M57" s="23"/>
    </row>
    <row r="58" spans="1:13" ht="63" x14ac:dyDescent="0.25">
      <c r="A58" s="19" t="s">
        <v>165</v>
      </c>
      <c r="B58" s="25"/>
      <c r="C58" s="21" t="s">
        <v>166</v>
      </c>
      <c r="D58" s="22" t="s">
        <v>167</v>
      </c>
      <c r="E58" s="23">
        <v>4784.2193000000007</v>
      </c>
      <c r="F58" s="23">
        <v>3357.3003000000008</v>
      </c>
      <c r="G58" s="23">
        <v>1426.9190000000001</v>
      </c>
      <c r="H58" s="24">
        <v>4781.2299999999996</v>
      </c>
      <c r="I58" s="23">
        <v>3354.3099999999995</v>
      </c>
      <c r="J58" s="23">
        <v>1426.92</v>
      </c>
      <c r="K58" s="23">
        <f t="shared" si="2"/>
        <v>99.937517496323778</v>
      </c>
      <c r="L58" s="23">
        <f t="shared" si="2"/>
        <v>99.910931411169827</v>
      </c>
      <c r="M58" s="23"/>
    </row>
    <row r="59" spans="1:13" ht="63" x14ac:dyDescent="0.2">
      <c r="A59" s="14" t="s">
        <v>168</v>
      </c>
      <c r="B59" s="15">
        <v>11</v>
      </c>
      <c r="C59" s="16" t="s">
        <v>169</v>
      </c>
      <c r="D59" s="17" t="s">
        <v>170</v>
      </c>
      <c r="E59" s="13">
        <v>438335.23794999998</v>
      </c>
      <c r="F59" s="13">
        <v>146021.91795000003</v>
      </c>
      <c r="G59" s="13">
        <v>292313.31999999995</v>
      </c>
      <c r="H59" s="18">
        <v>392615.69</v>
      </c>
      <c r="I59" s="13">
        <v>106928.98999999999</v>
      </c>
      <c r="J59" s="13">
        <v>285686.7</v>
      </c>
      <c r="K59" s="13">
        <f t="shared" si="2"/>
        <v>89.569730199237341</v>
      </c>
      <c r="L59" s="13">
        <f t="shared" si="2"/>
        <v>73.228041037383164</v>
      </c>
      <c r="M59" s="23">
        <f t="shared" si="2"/>
        <v>97.733042065958557</v>
      </c>
    </row>
    <row r="60" spans="1:13" ht="78.75" x14ac:dyDescent="0.2">
      <c r="A60" s="19" t="s">
        <v>171</v>
      </c>
      <c r="B60" s="25"/>
      <c r="C60" s="27" t="s">
        <v>172</v>
      </c>
      <c r="D60" s="17" t="s">
        <v>173</v>
      </c>
      <c r="E60" s="23">
        <v>403119.73894999997</v>
      </c>
      <c r="F60" s="23">
        <v>110806.41895000002</v>
      </c>
      <c r="G60" s="23">
        <v>292313.31999999995</v>
      </c>
      <c r="H60" s="24">
        <v>361005.48</v>
      </c>
      <c r="I60" s="23">
        <v>75318.77999999997</v>
      </c>
      <c r="J60" s="23">
        <v>285686.7</v>
      </c>
      <c r="K60" s="23">
        <f t="shared" si="2"/>
        <v>89.552915701996042</v>
      </c>
      <c r="L60" s="23">
        <f t="shared" si="2"/>
        <v>67.973300386132507</v>
      </c>
      <c r="M60" s="23">
        <f t="shared" si="2"/>
        <v>97.733042065958557</v>
      </c>
    </row>
    <row r="61" spans="1:13" ht="78.75" x14ac:dyDescent="0.25">
      <c r="A61" s="19" t="s">
        <v>174</v>
      </c>
      <c r="B61" s="25"/>
      <c r="C61" s="21" t="s">
        <v>175</v>
      </c>
      <c r="D61" s="22" t="s">
        <v>176</v>
      </c>
      <c r="E61" s="23">
        <v>2220</v>
      </c>
      <c r="F61" s="23">
        <v>2220</v>
      </c>
      <c r="G61" s="23">
        <v>0</v>
      </c>
      <c r="H61" s="24">
        <v>725.29</v>
      </c>
      <c r="I61" s="23">
        <v>725.29</v>
      </c>
      <c r="J61" s="23">
        <v>0</v>
      </c>
      <c r="K61" s="23">
        <f t="shared" si="2"/>
        <v>32.670720720720716</v>
      </c>
      <c r="L61" s="23">
        <f t="shared" si="2"/>
        <v>32.670720720720716</v>
      </c>
      <c r="M61" s="23"/>
    </row>
    <row r="62" spans="1:13" ht="63" x14ac:dyDescent="0.2">
      <c r="A62" s="14" t="s">
        <v>177</v>
      </c>
      <c r="B62" s="15">
        <v>12</v>
      </c>
      <c r="C62" s="16" t="s">
        <v>178</v>
      </c>
      <c r="D62" s="17" t="s">
        <v>179</v>
      </c>
      <c r="E62" s="13">
        <v>39351.700000000004</v>
      </c>
      <c r="F62" s="13">
        <v>26110.680000000004</v>
      </c>
      <c r="G62" s="13">
        <v>13241.02</v>
      </c>
      <c r="H62" s="18">
        <v>36837.339999999997</v>
      </c>
      <c r="I62" s="13">
        <v>23914.6</v>
      </c>
      <c r="J62" s="13">
        <v>12922.74</v>
      </c>
      <c r="K62" s="13">
        <f t="shared" si="2"/>
        <v>93.61054287362424</v>
      </c>
      <c r="L62" s="13">
        <f t="shared" si="2"/>
        <v>91.589341985731494</v>
      </c>
      <c r="M62" s="23"/>
    </row>
    <row r="63" spans="1:13" ht="126" x14ac:dyDescent="0.25">
      <c r="A63" s="19" t="s">
        <v>180</v>
      </c>
      <c r="B63" s="25"/>
      <c r="C63" s="21" t="s">
        <v>181</v>
      </c>
      <c r="D63" s="22" t="s">
        <v>182</v>
      </c>
      <c r="E63" s="23">
        <v>14976.710000000001</v>
      </c>
      <c r="F63" s="23">
        <v>4415.7000000000007</v>
      </c>
      <c r="G63" s="23">
        <v>10561.01</v>
      </c>
      <c r="H63" s="24">
        <v>14976.710000000001</v>
      </c>
      <c r="I63" s="23">
        <v>4415.7000000000007</v>
      </c>
      <c r="J63" s="23">
        <v>10561.01</v>
      </c>
      <c r="K63" s="23">
        <f t="shared" si="2"/>
        <v>100</v>
      </c>
      <c r="L63" s="23">
        <f t="shared" si="2"/>
        <v>100</v>
      </c>
      <c r="M63" s="23"/>
    </row>
    <row r="64" spans="1:13" ht="78.75" x14ac:dyDescent="0.25">
      <c r="A64" s="19" t="s">
        <v>183</v>
      </c>
      <c r="B64" s="25"/>
      <c r="C64" s="21" t="s">
        <v>184</v>
      </c>
      <c r="D64" s="22" t="s">
        <v>185</v>
      </c>
      <c r="E64" s="23">
        <v>3083.4557999999997</v>
      </c>
      <c r="F64" s="23">
        <v>1083.4557999999997</v>
      </c>
      <c r="G64" s="23">
        <v>2000</v>
      </c>
      <c r="H64" s="24">
        <v>2843.1400000000003</v>
      </c>
      <c r="I64" s="23">
        <v>959.25000000000023</v>
      </c>
      <c r="J64" s="23">
        <v>1883.89</v>
      </c>
      <c r="K64" s="23">
        <f t="shared" si="2"/>
        <v>92.206283612043364</v>
      </c>
      <c r="L64" s="23">
        <f t="shared" si="2"/>
        <v>88.536145175465435</v>
      </c>
      <c r="M64" s="23"/>
    </row>
    <row r="65" spans="1:13" ht="78.75" x14ac:dyDescent="0.25">
      <c r="A65" s="19" t="s">
        <v>186</v>
      </c>
      <c r="B65" s="25"/>
      <c r="C65" s="21" t="s">
        <v>187</v>
      </c>
      <c r="D65" s="22" t="s">
        <v>188</v>
      </c>
      <c r="E65" s="23">
        <v>8863.3054700000012</v>
      </c>
      <c r="F65" s="23">
        <v>8183.2954700000009</v>
      </c>
      <c r="G65" s="23">
        <v>680.01</v>
      </c>
      <c r="H65" s="24">
        <v>7447.34</v>
      </c>
      <c r="I65" s="23">
        <v>6969.5</v>
      </c>
      <c r="J65" s="23">
        <v>477.84</v>
      </c>
      <c r="K65" s="23">
        <f t="shared" si="2"/>
        <v>84.024408559620582</v>
      </c>
      <c r="L65" s="23">
        <f t="shared" si="2"/>
        <v>85.167400169653163</v>
      </c>
      <c r="M65" s="23"/>
    </row>
    <row r="66" spans="1:13" ht="94.5" x14ac:dyDescent="0.25">
      <c r="A66" s="19" t="s">
        <v>189</v>
      </c>
      <c r="B66" s="25"/>
      <c r="C66" s="21" t="s">
        <v>190</v>
      </c>
      <c r="D66" s="22" t="s">
        <v>191</v>
      </c>
      <c r="E66" s="23">
        <v>2123.5</v>
      </c>
      <c r="F66" s="23">
        <v>2123.5</v>
      </c>
      <c r="G66" s="23">
        <v>0</v>
      </c>
      <c r="H66" s="24">
        <v>1832.16</v>
      </c>
      <c r="I66" s="23">
        <v>1832.16</v>
      </c>
      <c r="J66" s="23">
        <v>0</v>
      </c>
      <c r="K66" s="23">
        <f t="shared" si="2"/>
        <v>86.280197786672957</v>
      </c>
      <c r="L66" s="23">
        <f t="shared" si="2"/>
        <v>86.280197786672957</v>
      </c>
      <c r="M66" s="23"/>
    </row>
    <row r="67" spans="1:13" ht="63" x14ac:dyDescent="0.2">
      <c r="A67" s="14" t="s">
        <v>192</v>
      </c>
      <c r="B67" s="15">
        <v>13</v>
      </c>
      <c r="C67" s="16" t="s">
        <v>193</v>
      </c>
      <c r="D67" s="17" t="s">
        <v>194</v>
      </c>
      <c r="E67" s="13">
        <v>198718.72781000004</v>
      </c>
      <c r="F67" s="13">
        <v>82497.150410000031</v>
      </c>
      <c r="G67" s="13">
        <v>116221.57740000001</v>
      </c>
      <c r="H67" s="18">
        <v>135012.38</v>
      </c>
      <c r="I67" s="13">
        <v>65738.610000000015</v>
      </c>
      <c r="J67" s="13">
        <v>69273.76999999999</v>
      </c>
      <c r="K67" s="13">
        <f t="shared" si="2"/>
        <v>67.94144743573878</v>
      </c>
      <c r="L67" s="13">
        <f t="shared" si="2"/>
        <v>79.685916026538777</v>
      </c>
      <c r="M67" s="23">
        <f t="shared" si="2"/>
        <v>59.604912916970946</v>
      </c>
    </row>
    <row r="68" spans="1:13" ht="78.75" x14ac:dyDescent="0.2">
      <c r="A68" s="19" t="s">
        <v>195</v>
      </c>
      <c r="B68" s="25"/>
      <c r="C68" s="27" t="s">
        <v>196</v>
      </c>
      <c r="D68" s="17" t="s">
        <v>197</v>
      </c>
      <c r="E68" s="23">
        <v>0</v>
      </c>
      <c r="F68" s="23">
        <v>0</v>
      </c>
      <c r="G68" s="23">
        <v>0</v>
      </c>
      <c r="H68" s="24" t="e">
        <v>#N/A</v>
      </c>
      <c r="I68" s="23" t="e">
        <v>#N/A</v>
      </c>
      <c r="J68" s="23">
        <v>0</v>
      </c>
      <c r="K68" s="23"/>
      <c r="L68" s="23"/>
      <c r="M68" s="23"/>
    </row>
    <row r="69" spans="1:13" ht="63" x14ac:dyDescent="0.25">
      <c r="A69" s="19" t="s">
        <v>198</v>
      </c>
      <c r="B69" s="25"/>
      <c r="C69" s="21" t="s">
        <v>199</v>
      </c>
      <c r="D69" s="22" t="s">
        <v>200</v>
      </c>
      <c r="E69" s="23">
        <v>28567.8</v>
      </c>
      <c r="F69" s="23">
        <v>0</v>
      </c>
      <c r="G69" s="23">
        <v>28567.8</v>
      </c>
      <c r="H69" s="24">
        <v>24576.62</v>
      </c>
      <c r="I69" s="23">
        <v>0</v>
      </c>
      <c r="J69" s="23">
        <v>24576.62</v>
      </c>
      <c r="K69" s="23">
        <f t="shared" si="2"/>
        <v>86.029095695153273</v>
      </c>
      <c r="L69" s="23"/>
      <c r="M69" s="23">
        <f t="shared" si="2"/>
        <v>86.029095695153273</v>
      </c>
    </row>
    <row r="70" spans="1:13" ht="78.75" x14ac:dyDescent="0.25">
      <c r="A70" s="19" t="s">
        <v>201</v>
      </c>
      <c r="B70" s="25"/>
      <c r="C70" s="21" t="s">
        <v>202</v>
      </c>
      <c r="D70" s="22" t="s">
        <v>203</v>
      </c>
      <c r="E70" s="23">
        <v>7935.1158299999997</v>
      </c>
      <c r="F70" s="23">
        <v>7935.1158299999997</v>
      </c>
      <c r="G70" s="23">
        <v>0</v>
      </c>
      <c r="H70" s="24">
        <v>6956.57</v>
      </c>
      <c r="I70" s="23">
        <v>6956.57</v>
      </c>
      <c r="J70" s="23">
        <v>0</v>
      </c>
      <c r="K70" s="23">
        <f t="shared" si="2"/>
        <v>87.668159470332512</v>
      </c>
      <c r="L70" s="23">
        <f t="shared" si="2"/>
        <v>87.668159470332512</v>
      </c>
      <c r="M70" s="23"/>
    </row>
    <row r="71" spans="1:13" ht="63" x14ac:dyDescent="0.25">
      <c r="A71" s="19" t="s">
        <v>204</v>
      </c>
      <c r="B71" s="25"/>
      <c r="C71" s="21" t="s">
        <v>205</v>
      </c>
      <c r="D71" s="22" t="s">
        <v>206</v>
      </c>
      <c r="E71" s="23">
        <v>4062.6774</v>
      </c>
      <c r="F71" s="23">
        <v>0</v>
      </c>
      <c r="G71" s="23">
        <v>4062.6774</v>
      </c>
      <c r="H71" s="24">
        <v>4062.69</v>
      </c>
      <c r="I71" s="23">
        <v>0</v>
      </c>
      <c r="J71" s="23">
        <v>4062.69</v>
      </c>
      <c r="K71" s="23">
        <f t="shared" si="2"/>
        <v>100.00031014030304</v>
      </c>
      <c r="L71" s="23"/>
      <c r="M71" s="23">
        <f t="shared" ref="M71:M110" si="3">J71/G71*100</f>
        <v>100.00031014030304</v>
      </c>
    </row>
    <row r="72" spans="1:13" ht="63" x14ac:dyDescent="0.25">
      <c r="A72" s="19" t="s">
        <v>207</v>
      </c>
      <c r="B72" s="25"/>
      <c r="C72" s="21" t="s">
        <v>208</v>
      </c>
      <c r="D72" s="22"/>
      <c r="E72" s="23">
        <v>30000</v>
      </c>
      <c r="F72" s="23">
        <v>30000</v>
      </c>
      <c r="G72" s="23">
        <v>0</v>
      </c>
      <c r="H72" s="24">
        <v>30000</v>
      </c>
      <c r="I72" s="23">
        <v>30000</v>
      </c>
      <c r="J72" s="23">
        <v>0</v>
      </c>
      <c r="K72" s="23">
        <f t="shared" si="2"/>
        <v>100</v>
      </c>
      <c r="L72" s="23">
        <f t="shared" si="2"/>
        <v>100</v>
      </c>
      <c r="M72" s="23"/>
    </row>
    <row r="73" spans="1:13" ht="31.5" x14ac:dyDescent="0.25">
      <c r="A73" s="19" t="s">
        <v>209</v>
      </c>
      <c r="B73" s="25"/>
      <c r="C73" s="21" t="s">
        <v>210</v>
      </c>
      <c r="D73" s="22"/>
      <c r="E73" s="23">
        <v>98964.200000000012</v>
      </c>
      <c r="F73" s="23">
        <v>15373.100000000006</v>
      </c>
      <c r="G73" s="23">
        <v>83591.100000000006</v>
      </c>
      <c r="H73" s="24">
        <v>40634.46</v>
      </c>
      <c r="I73" s="23">
        <v>0</v>
      </c>
      <c r="J73" s="23">
        <v>40634.46</v>
      </c>
      <c r="K73" s="23">
        <f t="shared" si="2"/>
        <v>41.059756962618799</v>
      </c>
      <c r="L73" s="23"/>
      <c r="M73" s="23"/>
    </row>
    <row r="74" spans="1:13" ht="94.5" x14ac:dyDescent="0.2">
      <c r="A74" s="14" t="s">
        <v>211</v>
      </c>
      <c r="B74" s="15">
        <v>14</v>
      </c>
      <c r="C74" s="16" t="s">
        <v>212</v>
      </c>
      <c r="D74" s="17" t="s">
        <v>213</v>
      </c>
      <c r="E74" s="13">
        <v>959510.62650000013</v>
      </c>
      <c r="F74" s="13">
        <v>386521.54650000005</v>
      </c>
      <c r="G74" s="13">
        <v>572989.08000000007</v>
      </c>
      <c r="H74" s="18">
        <v>743785.85000000009</v>
      </c>
      <c r="I74" s="13">
        <v>313571.27000000008</v>
      </c>
      <c r="J74" s="13">
        <v>430214.58</v>
      </c>
      <c r="K74" s="13">
        <f t="shared" ref="K74:L110" si="4">H74/E74*100</f>
        <v>77.517208195296632</v>
      </c>
      <c r="L74" s="13">
        <f t="shared" si="4"/>
        <v>81.126465740248193</v>
      </c>
      <c r="M74" s="13">
        <f t="shared" si="3"/>
        <v>75.082509425834076</v>
      </c>
    </row>
    <row r="75" spans="1:13" ht="110.25" x14ac:dyDescent="0.25">
      <c r="A75" s="19" t="s">
        <v>214</v>
      </c>
      <c r="B75" s="25"/>
      <c r="C75" s="21" t="s">
        <v>215</v>
      </c>
      <c r="D75" s="22" t="s">
        <v>216</v>
      </c>
      <c r="E75" s="23">
        <v>306074.97649999993</v>
      </c>
      <c r="F75" s="23">
        <v>306074.97649999993</v>
      </c>
      <c r="G75" s="23">
        <v>0</v>
      </c>
      <c r="H75" s="24">
        <v>293454.27000000008</v>
      </c>
      <c r="I75" s="23">
        <v>293454.27000000008</v>
      </c>
      <c r="J75" s="23">
        <v>0</v>
      </c>
      <c r="K75" s="23">
        <f t="shared" si="4"/>
        <v>95.87659643257382</v>
      </c>
      <c r="L75" s="23">
        <f t="shared" si="4"/>
        <v>95.87659643257382</v>
      </c>
      <c r="M75" s="23"/>
    </row>
    <row r="76" spans="1:13" ht="126" x14ac:dyDescent="0.25">
      <c r="A76" s="19" t="s">
        <v>217</v>
      </c>
      <c r="B76" s="25"/>
      <c r="C76" s="21" t="s">
        <v>218</v>
      </c>
      <c r="D76" s="22" t="s">
        <v>219</v>
      </c>
      <c r="E76" s="23">
        <v>642862.64999999991</v>
      </c>
      <c r="F76" s="23">
        <v>69873.569999999832</v>
      </c>
      <c r="G76" s="23">
        <v>572989.08000000007</v>
      </c>
      <c r="H76" s="24">
        <v>441811.58</v>
      </c>
      <c r="I76" s="23">
        <v>11597</v>
      </c>
      <c r="J76" s="23">
        <v>430214.58</v>
      </c>
      <c r="K76" s="23">
        <f t="shared" si="4"/>
        <v>68.725657027982578</v>
      </c>
      <c r="L76" s="23">
        <f t="shared" si="4"/>
        <v>16.597119626204911</v>
      </c>
      <c r="M76" s="23">
        <f t="shared" si="3"/>
        <v>75.082509425834076</v>
      </c>
    </row>
    <row r="77" spans="1:13" ht="110.25" x14ac:dyDescent="0.25">
      <c r="A77" s="19" t="s">
        <v>220</v>
      </c>
      <c r="B77" s="25"/>
      <c r="C77" s="21" t="s">
        <v>221</v>
      </c>
      <c r="D77" s="22" t="s">
        <v>222</v>
      </c>
      <c r="E77" s="23">
        <v>0</v>
      </c>
      <c r="F77" s="23">
        <v>0</v>
      </c>
      <c r="G77" s="23">
        <v>0</v>
      </c>
      <c r="H77" s="24">
        <v>0</v>
      </c>
      <c r="I77" s="23">
        <v>0</v>
      </c>
      <c r="J77" s="23">
        <v>0</v>
      </c>
      <c r="K77" s="23"/>
      <c r="L77" s="23"/>
      <c r="M77" s="23"/>
    </row>
    <row r="78" spans="1:13" ht="126" x14ac:dyDescent="0.25">
      <c r="A78" s="19" t="s">
        <v>223</v>
      </c>
      <c r="B78" s="25"/>
      <c r="C78" s="21" t="s">
        <v>224</v>
      </c>
      <c r="D78" s="22" t="s">
        <v>225</v>
      </c>
      <c r="E78" s="23">
        <v>573</v>
      </c>
      <c r="F78" s="23">
        <v>573</v>
      </c>
      <c r="G78" s="23">
        <v>0</v>
      </c>
      <c r="H78" s="24">
        <v>0</v>
      </c>
      <c r="I78" s="23">
        <v>0</v>
      </c>
      <c r="J78" s="23">
        <v>0</v>
      </c>
      <c r="K78" s="23">
        <f t="shared" si="4"/>
        <v>0</v>
      </c>
      <c r="L78" s="23">
        <f t="shared" si="4"/>
        <v>0</v>
      </c>
      <c r="M78" s="23"/>
    </row>
    <row r="79" spans="1:13" ht="63" x14ac:dyDescent="0.2">
      <c r="A79" s="14" t="s">
        <v>226</v>
      </c>
      <c r="B79" s="15">
        <v>15</v>
      </c>
      <c r="C79" s="16" t="s">
        <v>227</v>
      </c>
      <c r="D79" s="17" t="s">
        <v>228</v>
      </c>
      <c r="E79" s="13">
        <v>1012651.00429</v>
      </c>
      <c r="F79" s="13">
        <v>151751.53611999995</v>
      </c>
      <c r="G79" s="13">
        <v>860899.46817000001</v>
      </c>
      <c r="H79" s="18">
        <v>1010210.35</v>
      </c>
      <c r="I79" s="13">
        <v>148873.47999999998</v>
      </c>
      <c r="J79" s="13">
        <v>861336.87</v>
      </c>
      <c r="K79" s="13">
        <f t="shared" si="4"/>
        <v>99.758983669629473</v>
      </c>
      <c r="L79" s="13">
        <f t="shared" si="4"/>
        <v>98.103441853976292</v>
      </c>
      <c r="M79" s="23">
        <f t="shared" si="3"/>
        <v>100.05080753864672</v>
      </c>
    </row>
    <row r="80" spans="1:13" ht="78.75" x14ac:dyDescent="0.25">
      <c r="A80" s="19" t="s">
        <v>229</v>
      </c>
      <c r="B80" s="25"/>
      <c r="C80" s="21" t="s">
        <v>230</v>
      </c>
      <c r="D80" s="22" t="s">
        <v>231</v>
      </c>
      <c r="E80" s="23">
        <v>163356.56816999998</v>
      </c>
      <c r="F80" s="23">
        <v>22747.099999999977</v>
      </c>
      <c r="G80" s="23">
        <v>140609.46817000001</v>
      </c>
      <c r="H80" s="24">
        <v>161324.91</v>
      </c>
      <c r="I80" s="23">
        <v>20715.440000000002</v>
      </c>
      <c r="J80" s="23">
        <v>140609.47</v>
      </c>
      <c r="K80" s="23">
        <f t="shared" si="4"/>
        <v>98.756304571796775</v>
      </c>
      <c r="L80" s="23">
        <f t="shared" si="4"/>
        <v>91.068487851198725</v>
      </c>
      <c r="M80" s="23"/>
    </row>
    <row r="81" spans="1:13" ht="63" x14ac:dyDescent="0.2">
      <c r="A81" s="14" t="s">
        <v>232</v>
      </c>
      <c r="B81" s="15">
        <v>16</v>
      </c>
      <c r="C81" s="16" t="s">
        <v>233</v>
      </c>
      <c r="D81" s="17" t="s">
        <v>234</v>
      </c>
      <c r="E81" s="13">
        <v>35163.69</v>
      </c>
      <c r="F81" s="13">
        <v>35163.69</v>
      </c>
      <c r="G81" s="13">
        <v>0</v>
      </c>
      <c r="H81" s="18">
        <v>34764.43</v>
      </c>
      <c r="I81" s="13">
        <v>34764.43</v>
      </c>
      <c r="J81" s="13">
        <v>0</v>
      </c>
      <c r="K81" s="13">
        <f t="shared" si="4"/>
        <v>98.86456739892769</v>
      </c>
      <c r="L81" s="13">
        <f t="shared" si="4"/>
        <v>98.86456739892769</v>
      </c>
      <c r="M81" s="23"/>
    </row>
    <row r="82" spans="1:13" ht="63" x14ac:dyDescent="0.2">
      <c r="A82" s="14" t="s">
        <v>235</v>
      </c>
      <c r="B82" s="15">
        <v>17</v>
      </c>
      <c r="C82" s="16" t="s">
        <v>236</v>
      </c>
      <c r="D82" s="17" t="s">
        <v>237</v>
      </c>
      <c r="E82" s="13">
        <v>603799.98686000006</v>
      </c>
      <c r="F82" s="13">
        <v>572750.16115000006</v>
      </c>
      <c r="G82" s="13">
        <v>31049.825709999997</v>
      </c>
      <c r="H82" s="18">
        <v>512301.9</v>
      </c>
      <c r="I82" s="13">
        <v>481252.07</v>
      </c>
      <c r="J82" s="13">
        <v>31049.83</v>
      </c>
      <c r="K82" s="13">
        <f t="shared" si="4"/>
        <v>84.846292008745067</v>
      </c>
      <c r="L82" s="13">
        <f t="shared" si="4"/>
        <v>84.024781247326928</v>
      </c>
      <c r="M82" s="23">
        <f t="shared" si="3"/>
        <v>100.0000138165027</v>
      </c>
    </row>
    <row r="83" spans="1:13" ht="126" x14ac:dyDescent="0.25">
      <c r="A83" s="19" t="s">
        <v>238</v>
      </c>
      <c r="B83" s="25"/>
      <c r="C83" s="21" t="s">
        <v>239</v>
      </c>
      <c r="D83" s="22" t="s">
        <v>240</v>
      </c>
      <c r="E83" s="23">
        <v>279374.42571000004</v>
      </c>
      <c r="F83" s="23">
        <v>248324.60000000003</v>
      </c>
      <c r="G83" s="23">
        <v>31049.825709999997</v>
      </c>
      <c r="H83" s="24">
        <v>213678.01</v>
      </c>
      <c r="I83" s="23">
        <v>182628.18</v>
      </c>
      <c r="J83" s="23">
        <v>31049.83</v>
      </c>
      <c r="K83" s="23">
        <f t="shared" si="4"/>
        <v>76.48445610472767</v>
      </c>
      <c r="L83" s="23">
        <f t="shared" si="4"/>
        <v>73.544135377646825</v>
      </c>
      <c r="M83" s="23">
        <f t="shared" si="3"/>
        <v>100.0000138165027</v>
      </c>
    </row>
    <row r="84" spans="1:13" ht="63" x14ac:dyDescent="0.25">
      <c r="A84" s="19" t="s">
        <v>241</v>
      </c>
      <c r="B84" s="25"/>
      <c r="C84" s="21" t="s">
        <v>242</v>
      </c>
      <c r="D84" s="22" t="s">
        <v>243</v>
      </c>
      <c r="E84" s="23">
        <v>313470.11115000013</v>
      </c>
      <c r="F84" s="23">
        <v>313470.11115000013</v>
      </c>
      <c r="G84" s="23">
        <v>0</v>
      </c>
      <c r="H84" s="24">
        <v>287668.43999999994</v>
      </c>
      <c r="I84" s="23">
        <v>287668.43999999994</v>
      </c>
      <c r="J84" s="23">
        <v>0</v>
      </c>
      <c r="K84" s="23">
        <f t="shared" si="4"/>
        <v>91.769017130423109</v>
      </c>
      <c r="L84" s="23">
        <f t="shared" si="4"/>
        <v>91.769017130423109</v>
      </c>
      <c r="M84" s="23"/>
    </row>
    <row r="85" spans="1:13" ht="63" x14ac:dyDescent="0.2">
      <c r="A85" s="14" t="s">
        <v>244</v>
      </c>
      <c r="B85" s="15">
        <v>18</v>
      </c>
      <c r="C85" s="16" t="s">
        <v>245</v>
      </c>
      <c r="D85" s="17" t="s">
        <v>246</v>
      </c>
      <c r="E85" s="13">
        <v>70772.796589999998</v>
      </c>
      <c r="F85" s="13">
        <v>12482.296589999998</v>
      </c>
      <c r="G85" s="13">
        <v>58290.5</v>
      </c>
      <c r="H85" s="18">
        <v>69805.919999999998</v>
      </c>
      <c r="I85" s="13">
        <v>11515.419999999998</v>
      </c>
      <c r="J85" s="13">
        <v>58290.5</v>
      </c>
      <c r="K85" s="13">
        <f t="shared" si="4"/>
        <v>98.633830176866837</v>
      </c>
      <c r="L85" s="13">
        <f t="shared" si="4"/>
        <v>92.254016854762142</v>
      </c>
      <c r="M85" s="23">
        <f t="shared" si="3"/>
        <v>100</v>
      </c>
    </row>
    <row r="86" spans="1:13" ht="63" x14ac:dyDescent="0.25">
      <c r="A86" s="19" t="s">
        <v>247</v>
      </c>
      <c r="B86" s="25"/>
      <c r="C86" s="21" t="s">
        <v>248</v>
      </c>
      <c r="D86" s="22" t="s">
        <v>249</v>
      </c>
      <c r="E86" s="23">
        <v>8604.7735899999989</v>
      </c>
      <c r="F86" s="23">
        <v>8006.7735899999989</v>
      </c>
      <c r="G86" s="23">
        <v>598</v>
      </c>
      <c r="H86" s="24">
        <v>7733.04</v>
      </c>
      <c r="I86" s="23">
        <v>7135.04</v>
      </c>
      <c r="J86" s="23">
        <v>598</v>
      </c>
      <c r="K86" s="23">
        <f t="shared" si="4"/>
        <v>89.869186203654678</v>
      </c>
      <c r="L86" s="23">
        <f t="shared" si="4"/>
        <v>89.112548516561731</v>
      </c>
      <c r="M86" s="23">
        <f t="shared" si="3"/>
        <v>100</v>
      </c>
    </row>
    <row r="87" spans="1:13" ht="63" x14ac:dyDescent="0.25">
      <c r="A87" s="19" t="s">
        <v>250</v>
      </c>
      <c r="B87" s="25"/>
      <c r="C87" s="21" t="s">
        <v>251</v>
      </c>
      <c r="D87" s="22" t="s">
        <v>252</v>
      </c>
      <c r="E87" s="23">
        <v>62168.023000000001</v>
      </c>
      <c r="F87" s="23">
        <v>4475.523000000001</v>
      </c>
      <c r="G87" s="23">
        <v>57692.5</v>
      </c>
      <c r="H87" s="24">
        <v>62072.88</v>
      </c>
      <c r="I87" s="23">
        <v>4380.3799999999974</v>
      </c>
      <c r="J87" s="23">
        <v>57692.5</v>
      </c>
      <c r="K87" s="23">
        <f t="shared" si="4"/>
        <v>99.846958298802576</v>
      </c>
      <c r="L87" s="23">
        <f t="shared" si="4"/>
        <v>97.874147892883059</v>
      </c>
      <c r="M87" s="23">
        <f t="shared" si="3"/>
        <v>100</v>
      </c>
    </row>
    <row r="88" spans="1:13" ht="78.75" x14ac:dyDescent="0.2">
      <c r="A88" s="14" t="s">
        <v>253</v>
      </c>
      <c r="B88" s="15">
        <v>19</v>
      </c>
      <c r="C88" s="16" t="s">
        <v>254</v>
      </c>
      <c r="D88" s="17" t="s">
        <v>255</v>
      </c>
      <c r="E88" s="13">
        <v>2471646.4474600009</v>
      </c>
      <c r="F88" s="13">
        <v>515775.52125000115</v>
      </c>
      <c r="G88" s="13">
        <v>1955870.9262099997</v>
      </c>
      <c r="H88" s="18">
        <v>2149296.2500000009</v>
      </c>
      <c r="I88" s="13">
        <v>376000.42000000109</v>
      </c>
      <c r="J88" s="13">
        <v>1773295.8299999998</v>
      </c>
      <c r="K88" s="13">
        <f t="shared" si="4"/>
        <v>86.958078175328652</v>
      </c>
      <c r="L88" s="13">
        <f t="shared" si="4"/>
        <v>72.900012604078242</v>
      </c>
      <c r="M88" s="23">
        <f t="shared" si="3"/>
        <v>90.665278891190141</v>
      </c>
    </row>
    <row r="89" spans="1:13" ht="94.5" x14ac:dyDescent="0.25">
      <c r="A89" s="19" t="s">
        <v>256</v>
      </c>
      <c r="B89" s="25"/>
      <c r="C89" s="21" t="s">
        <v>257</v>
      </c>
      <c r="D89" s="22" t="s">
        <v>258</v>
      </c>
      <c r="E89" s="23">
        <v>1063537.50419</v>
      </c>
      <c r="F89" s="23">
        <v>125159.37798000011</v>
      </c>
      <c r="G89" s="23">
        <v>938378.1262099999</v>
      </c>
      <c r="H89" s="24">
        <v>956869.69</v>
      </c>
      <c r="I89" s="23">
        <v>79734.949999999953</v>
      </c>
      <c r="J89" s="23">
        <v>877134.74</v>
      </c>
      <c r="K89" s="23">
        <f t="shared" si="4"/>
        <v>89.970469892245191</v>
      </c>
      <c r="L89" s="23">
        <f t="shared" si="4"/>
        <v>63.706732397424695</v>
      </c>
      <c r="M89" s="23">
        <f t="shared" si="3"/>
        <v>93.473485314778728</v>
      </c>
    </row>
    <row r="90" spans="1:13" ht="94.5" x14ac:dyDescent="0.25">
      <c r="A90" s="19" t="s">
        <v>259</v>
      </c>
      <c r="B90" s="25"/>
      <c r="C90" s="21" t="s">
        <v>260</v>
      </c>
      <c r="D90" s="22" t="s">
        <v>261</v>
      </c>
      <c r="E90" s="23">
        <v>219571.07200000001</v>
      </c>
      <c r="F90" s="23">
        <v>50334.872000000032</v>
      </c>
      <c r="G90" s="23">
        <v>169236.19999999998</v>
      </c>
      <c r="H90" s="24">
        <v>179364.56</v>
      </c>
      <c r="I90" s="23">
        <v>26113.820000000007</v>
      </c>
      <c r="J90" s="23">
        <v>153250.74</v>
      </c>
      <c r="K90" s="23">
        <f t="shared" si="4"/>
        <v>81.68861151254022</v>
      </c>
      <c r="L90" s="23">
        <f t="shared" si="4"/>
        <v>51.880175636485163</v>
      </c>
      <c r="M90" s="23">
        <f t="shared" si="3"/>
        <v>90.554349483148414</v>
      </c>
    </row>
    <row r="91" spans="1:13" ht="78.75" x14ac:dyDescent="0.25">
      <c r="A91" s="19" t="s">
        <v>262</v>
      </c>
      <c r="B91" s="25"/>
      <c r="C91" s="21" t="s">
        <v>263</v>
      </c>
      <c r="D91" s="22" t="s">
        <v>264</v>
      </c>
      <c r="E91" s="23">
        <v>75906.299999999988</v>
      </c>
      <c r="F91" s="23">
        <v>13049.799999999988</v>
      </c>
      <c r="G91" s="23">
        <v>62856.5</v>
      </c>
      <c r="H91" s="24">
        <v>75225.81</v>
      </c>
      <c r="I91" s="23">
        <v>14116.32</v>
      </c>
      <c r="J91" s="23">
        <v>61109.49</v>
      </c>
      <c r="K91" s="23">
        <f t="shared" si="4"/>
        <v>99.103513147130101</v>
      </c>
      <c r="L91" s="23">
        <f t="shared" si="4"/>
        <v>108.17269230179782</v>
      </c>
      <c r="M91" s="23">
        <f t="shared" si="3"/>
        <v>97.220637483792444</v>
      </c>
    </row>
    <row r="92" spans="1:13" ht="78.75" x14ac:dyDescent="0.25">
      <c r="A92" s="19" t="s">
        <v>265</v>
      </c>
      <c r="B92" s="25"/>
      <c r="C92" s="21" t="s">
        <v>266</v>
      </c>
      <c r="D92" s="22" t="s">
        <v>267</v>
      </c>
      <c r="E92" s="23">
        <v>548544</v>
      </c>
      <c r="F92" s="23">
        <v>51525.599999999977</v>
      </c>
      <c r="G92" s="23">
        <v>497018.4</v>
      </c>
      <c r="H92" s="24">
        <v>443956.06</v>
      </c>
      <c r="I92" s="23">
        <v>46974.19</v>
      </c>
      <c r="J92" s="23">
        <v>396981.87</v>
      </c>
      <c r="K92" s="23">
        <f t="shared" si="4"/>
        <v>80.933536781005728</v>
      </c>
      <c r="L92" s="23">
        <f t="shared" si="4"/>
        <v>91.166701600757733</v>
      </c>
      <c r="M92" s="23">
        <f t="shared" si="3"/>
        <v>79.87267070997774</v>
      </c>
    </row>
    <row r="93" spans="1:13" ht="94.5" x14ac:dyDescent="0.25">
      <c r="A93" s="19" t="s">
        <v>268</v>
      </c>
      <c r="B93" s="25"/>
      <c r="C93" s="21" t="s">
        <v>269</v>
      </c>
      <c r="D93" s="22" t="s">
        <v>270</v>
      </c>
      <c r="E93" s="23">
        <v>131962.98000000001</v>
      </c>
      <c r="F93" s="23">
        <v>50233.98000000001</v>
      </c>
      <c r="G93" s="23">
        <v>81729</v>
      </c>
      <c r="H93" s="24">
        <v>99494.12</v>
      </c>
      <c r="I93" s="23">
        <v>21327.83</v>
      </c>
      <c r="J93" s="23">
        <v>78166.289999999994</v>
      </c>
      <c r="K93" s="23">
        <f t="shared" si="4"/>
        <v>75.39547833793992</v>
      </c>
      <c r="L93" s="23">
        <f t="shared" si="4"/>
        <v>42.456978324233908</v>
      </c>
      <c r="M93" s="23">
        <f t="shared" si="3"/>
        <v>95.640825166097713</v>
      </c>
    </row>
    <row r="94" spans="1:13" ht="94.5" x14ac:dyDescent="0.25">
      <c r="A94" s="19" t="s">
        <v>271</v>
      </c>
      <c r="B94" s="25"/>
      <c r="C94" s="21" t="s">
        <v>272</v>
      </c>
      <c r="D94" s="26" t="s">
        <v>273</v>
      </c>
      <c r="E94" s="23">
        <v>209119.7</v>
      </c>
      <c r="F94" s="23">
        <v>36241.700000000012</v>
      </c>
      <c r="G94" s="23">
        <v>172878</v>
      </c>
      <c r="H94" s="24">
        <v>188611.74</v>
      </c>
      <c r="I94" s="23">
        <v>15733.739999999991</v>
      </c>
      <c r="J94" s="23">
        <v>172878</v>
      </c>
      <c r="K94" s="23">
        <f t="shared" si="4"/>
        <v>90.193195571722782</v>
      </c>
      <c r="L94" s="23">
        <f t="shared" si="4"/>
        <v>43.413360852277862</v>
      </c>
      <c r="M94" s="23"/>
    </row>
    <row r="95" spans="1:13" ht="78.75" x14ac:dyDescent="0.2">
      <c r="A95" s="19" t="s">
        <v>274</v>
      </c>
      <c r="B95" s="25"/>
      <c r="C95" s="27" t="s">
        <v>275</v>
      </c>
      <c r="D95" s="17" t="s">
        <v>276</v>
      </c>
      <c r="E95" s="23">
        <v>33774.699999999997</v>
      </c>
      <c r="F95" s="23">
        <v>0</v>
      </c>
      <c r="G95" s="23">
        <v>33774.699999999997</v>
      </c>
      <c r="H95" s="24">
        <v>33774.699999999997</v>
      </c>
      <c r="I95" s="23">
        <v>0</v>
      </c>
      <c r="J95" s="23">
        <v>33774.699999999997</v>
      </c>
      <c r="K95" s="23"/>
      <c r="L95" s="23"/>
      <c r="M95" s="23"/>
    </row>
    <row r="96" spans="1:13" ht="63" x14ac:dyDescent="0.2">
      <c r="A96" s="14" t="s">
        <v>277</v>
      </c>
      <c r="B96" s="15">
        <v>20</v>
      </c>
      <c r="C96" s="16" t="s">
        <v>278</v>
      </c>
      <c r="D96" s="17" t="s">
        <v>279</v>
      </c>
      <c r="E96" s="13">
        <v>47431.259999999995</v>
      </c>
      <c r="F96" s="13">
        <v>47431.259999999995</v>
      </c>
      <c r="G96" s="13">
        <v>0</v>
      </c>
      <c r="H96" s="18">
        <v>43526.270000000004</v>
      </c>
      <c r="I96" s="13">
        <v>43526.270000000004</v>
      </c>
      <c r="J96" s="13">
        <v>0</v>
      </c>
      <c r="K96" s="13">
        <f t="shared" si="4"/>
        <v>91.767054048321739</v>
      </c>
      <c r="L96" s="13">
        <f t="shared" si="4"/>
        <v>91.767054048321739</v>
      </c>
      <c r="M96" s="23"/>
    </row>
    <row r="97" spans="1:13" ht="78.75" x14ac:dyDescent="0.25">
      <c r="A97" s="19" t="s">
        <v>280</v>
      </c>
      <c r="B97" s="25"/>
      <c r="C97" s="21" t="s">
        <v>281</v>
      </c>
      <c r="D97" s="22" t="s">
        <v>282</v>
      </c>
      <c r="E97" s="23">
        <v>5988.2000800000005</v>
      </c>
      <c r="F97" s="23">
        <v>5988.2000800000005</v>
      </c>
      <c r="G97" s="23">
        <v>0</v>
      </c>
      <c r="H97" s="24">
        <v>2791.8</v>
      </c>
      <c r="I97" s="23">
        <v>2791.8</v>
      </c>
      <c r="J97" s="23">
        <v>0</v>
      </c>
      <c r="K97" s="23">
        <f t="shared" si="4"/>
        <v>46.621688699486477</v>
      </c>
      <c r="L97" s="23">
        <f t="shared" si="4"/>
        <v>46.621688699486477</v>
      </c>
      <c r="M97" s="23"/>
    </row>
    <row r="98" spans="1:13" ht="63" x14ac:dyDescent="0.2">
      <c r="A98" s="19" t="s">
        <v>283</v>
      </c>
      <c r="B98" s="25"/>
      <c r="C98" s="27" t="s">
        <v>284</v>
      </c>
      <c r="D98" s="17" t="s">
        <v>285</v>
      </c>
      <c r="E98" s="23">
        <v>0</v>
      </c>
      <c r="F98" s="23">
        <v>0</v>
      </c>
      <c r="G98" s="23">
        <v>0</v>
      </c>
      <c r="H98" s="24">
        <v>0</v>
      </c>
      <c r="I98" s="23">
        <v>0</v>
      </c>
      <c r="J98" s="23">
        <v>0</v>
      </c>
      <c r="K98" s="23"/>
      <c r="L98" s="23"/>
      <c r="M98" s="23"/>
    </row>
    <row r="99" spans="1:13" ht="63" x14ac:dyDescent="0.2">
      <c r="A99" s="14" t="s">
        <v>286</v>
      </c>
      <c r="B99" s="15">
        <v>21</v>
      </c>
      <c r="C99" s="16" t="s">
        <v>287</v>
      </c>
      <c r="D99" s="17" t="s">
        <v>288</v>
      </c>
      <c r="E99" s="13">
        <v>2510425.9817199996</v>
      </c>
      <c r="F99" s="13">
        <v>1981821.1892799996</v>
      </c>
      <c r="G99" s="13">
        <v>528604.79243999999</v>
      </c>
      <c r="H99" s="18">
        <v>2348588.06</v>
      </c>
      <c r="I99" s="13">
        <v>1897273.02</v>
      </c>
      <c r="J99" s="13">
        <v>451315.04000000004</v>
      </c>
      <c r="K99" s="13">
        <f t="shared" si="4"/>
        <v>93.553368117664334</v>
      </c>
      <c r="L99" s="13">
        <f t="shared" si="4"/>
        <v>95.733814446160196</v>
      </c>
      <c r="M99" s="23">
        <f t="shared" si="3"/>
        <v>85.378537322138854</v>
      </c>
    </row>
    <row r="100" spans="1:13" ht="63" x14ac:dyDescent="0.25">
      <c r="A100" s="19" t="s">
        <v>289</v>
      </c>
      <c r="B100" s="25"/>
      <c r="C100" s="21" t="s">
        <v>290</v>
      </c>
      <c r="D100" s="22" t="s">
        <v>291</v>
      </c>
      <c r="E100" s="23">
        <v>306043.09243999998</v>
      </c>
      <c r="F100" s="23">
        <v>123554.69999999998</v>
      </c>
      <c r="G100" s="23">
        <v>182488.39244</v>
      </c>
      <c r="H100" s="24">
        <v>257783.06</v>
      </c>
      <c r="I100" s="23">
        <v>75294.669999999984</v>
      </c>
      <c r="J100" s="23">
        <v>182488.39</v>
      </c>
      <c r="K100" s="23">
        <f t="shared" si="4"/>
        <v>84.230968242009453</v>
      </c>
      <c r="L100" s="23">
        <f t="shared" si="4"/>
        <v>60.94035273445688</v>
      </c>
      <c r="M100" s="23"/>
    </row>
    <row r="101" spans="1:13" ht="63" x14ac:dyDescent="0.25">
      <c r="A101" s="19" t="s">
        <v>292</v>
      </c>
      <c r="B101" s="25"/>
      <c r="C101" s="21" t="s">
        <v>293</v>
      </c>
      <c r="D101" s="22" t="s">
        <v>294</v>
      </c>
      <c r="E101" s="23">
        <v>2075412.1000000003</v>
      </c>
      <c r="F101" s="23">
        <v>1729295.7000000004</v>
      </c>
      <c r="G101" s="23">
        <v>346116.39999999997</v>
      </c>
      <c r="H101" s="24">
        <v>1998122.16</v>
      </c>
      <c r="I101" s="23">
        <v>1729295.5099999998</v>
      </c>
      <c r="J101" s="23">
        <v>268826.65000000002</v>
      </c>
      <c r="K101" s="23">
        <f t="shared" si="4"/>
        <v>96.275923225078984</v>
      </c>
      <c r="L101" s="23">
        <f t="shared" si="4"/>
        <v>99.999989012868028</v>
      </c>
      <c r="M101" s="23">
        <f t="shared" si="3"/>
        <v>77.669434329029201</v>
      </c>
    </row>
    <row r="102" spans="1:13" ht="63" x14ac:dyDescent="0.25">
      <c r="A102" s="19" t="s">
        <v>295</v>
      </c>
      <c r="B102" s="25"/>
      <c r="C102" s="21" t="s">
        <v>296</v>
      </c>
      <c r="D102" s="22" t="s">
        <v>297</v>
      </c>
      <c r="E102" s="23">
        <v>89907.670279999991</v>
      </c>
      <c r="F102" s="23">
        <v>89907.670279999991</v>
      </c>
      <c r="G102" s="23">
        <v>0</v>
      </c>
      <c r="H102" s="24">
        <v>54978.7</v>
      </c>
      <c r="I102" s="23">
        <v>54978.7</v>
      </c>
      <c r="J102" s="23">
        <v>0</v>
      </c>
      <c r="K102" s="23">
        <f t="shared" si="4"/>
        <v>61.150177541893257</v>
      </c>
      <c r="L102" s="23">
        <f t="shared" si="4"/>
        <v>61.150177541893257</v>
      </c>
      <c r="M102" s="23"/>
    </row>
    <row r="103" spans="1:13" ht="63" x14ac:dyDescent="0.25">
      <c r="A103" s="19" t="s">
        <v>298</v>
      </c>
      <c r="B103" s="25"/>
      <c r="C103" s="21" t="s">
        <v>299</v>
      </c>
      <c r="D103" s="22" t="s">
        <v>300</v>
      </c>
      <c r="E103" s="23">
        <v>39063.119000000006</v>
      </c>
      <c r="F103" s="23">
        <v>39063.119000000006</v>
      </c>
      <c r="G103" s="23">
        <v>0</v>
      </c>
      <c r="H103" s="24">
        <v>37704.14</v>
      </c>
      <c r="I103" s="23">
        <v>37704.14</v>
      </c>
      <c r="J103" s="23">
        <v>0</v>
      </c>
      <c r="K103" s="23">
        <f t="shared" si="4"/>
        <v>96.521068888533947</v>
      </c>
      <c r="L103" s="23">
        <f t="shared" si="4"/>
        <v>96.521068888533947</v>
      </c>
      <c r="M103" s="23"/>
    </row>
    <row r="104" spans="1:13" ht="63" x14ac:dyDescent="0.2">
      <c r="A104" s="14" t="s">
        <v>301</v>
      </c>
      <c r="B104" s="15">
        <v>22</v>
      </c>
      <c r="C104" s="16" t="s">
        <v>302</v>
      </c>
      <c r="D104" s="17" t="s">
        <v>303</v>
      </c>
      <c r="E104" s="13">
        <v>77874.070000000007</v>
      </c>
      <c r="F104" s="13">
        <v>77874.070000000007</v>
      </c>
      <c r="G104" s="13">
        <v>0</v>
      </c>
      <c r="H104" s="18">
        <v>69926.23000000001</v>
      </c>
      <c r="I104" s="13">
        <v>69926.23000000001</v>
      </c>
      <c r="J104" s="13">
        <v>0</v>
      </c>
      <c r="K104" s="13">
        <f t="shared" si="4"/>
        <v>89.79398405656724</v>
      </c>
      <c r="L104" s="13">
        <f t="shared" si="4"/>
        <v>89.79398405656724</v>
      </c>
      <c r="M104" s="23"/>
    </row>
    <row r="105" spans="1:13" ht="63" x14ac:dyDescent="0.2">
      <c r="A105" s="14" t="s">
        <v>304</v>
      </c>
      <c r="B105" s="15">
        <v>23</v>
      </c>
      <c r="C105" s="16" t="s">
        <v>305</v>
      </c>
      <c r="D105" s="17" t="s">
        <v>306</v>
      </c>
      <c r="E105" s="13">
        <v>929159.71369999996</v>
      </c>
      <c r="F105" s="13">
        <v>929159.71369999996</v>
      </c>
      <c r="G105" s="13">
        <v>0</v>
      </c>
      <c r="H105" s="18">
        <v>798109.85999999987</v>
      </c>
      <c r="I105" s="13">
        <v>798109.85999999987</v>
      </c>
      <c r="J105" s="13">
        <v>0</v>
      </c>
      <c r="K105" s="13">
        <f t="shared" si="4"/>
        <v>85.895874329489871</v>
      </c>
      <c r="L105" s="13">
        <f t="shared" si="4"/>
        <v>85.895874329489871</v>
      </c>
      <c r="M105" s="23"/>
    </row>
    <row r="106" spans="1:13" ht="63" x14ac:dyDescent="0.2">
      <c r="A106" s="14" t="s">
        <v>307</v>
      </c>
      <c r="B106" s="15">
        <v>24</v>
      </c>
      <c r="C106" s="16" t="s">
        <v>308</v>
      </c>
      <c r="D106" s="17" t="s">
        <v>309</v>
      </c>
      <c r="E106" s="13">
        <v>123923.26999999999</v>
      </c>
      <c r="F106" s="13">
        <v>123923.26999999999</v>
      </c>
      <c r="G106" s="13">
        <v>0</v>
      </c>
      <c r="H106" s="18">
        <v>114267.14</v>
      </c>
      <c r="I106" s="13">
        <v>114267.14</v>
      </c>
      <c r="J106" s="13">
        <v>0</v>
      </c>
      <c r="K106" s="13">
        <f t="shared" si="4"/>
        <v>92.207976758521625</v>
      </c>
      <c r="L106" s="13">
        <f t="shared" si="4"/>
        <v>92.207976758521625</v>
      </c>
      <c r="M106" s="23"/>
    </row>
    <row r="107" spans="1:13" ht="63" x14ac:dyDescent="0.2">
      <c r="A107" s="14" t="s">
        <v>310</v>
      </c>
      <c r="B107" s="15">
        <v>25</v>
      </c>
      <c r="C107" s="16" t="s">
        <v>311</v>
      </c>
      <c r="D107" s="17" t="s">
        <v>312</v>
      </c>
      <c r="E107" s="13">
        <v>31560.27</v>
      </c>
      <c r="F107" s="13">
        <v>31560.27</v>
      </c>
      <c r="G107" s="13">
        <v>0</v>
      </c>
      <c r="H107" s="18">
        <v>30083.98</v>
      </c>
      <c r="I107" s="13">
        <v>30083.98</v>
      </c>
      <c r="J107" s="13">
        <v>0</v>
      </c>
      <c r="K107" s="13">
        <f t="shared" si="4"/>
        <v>95.322315049902926</v>
      </c>
      <c r="L107" s="13">
        <f t="shared" si="4"/>
        <v>95.322315049902926</v>
      </c>
      <c r="M107" s="23"/>
    </row>
    <row r="108" spans="1:13" ht="63" x14ac:dyDescent="0.2">
      <c r="A108" s="14" t="s">
        <v>313</v>
      </c>
      <c r="B108" s="15">
        <v>26</v>
      </c>
      <c r="C108" s="16" t="s">
        <v>314</v>
      </c>
      <c r="D108" s="17" t="s">
        <v>315</v>
      </c>
      <c r="E108" s="13">
        <v>75836.760000000009</v>
      </c>
      <c r="F108" s="13">
        <v>32313.360000000008</v>
      </c>
      <c r="G108" s="13">
        <v>43523.4</v>
      </c>
      <c r="H108" s="18">
        <v>60488.46</v>
      </c>
      <c r="I108" s="13">
        <v>24657.489999999998</v>
      </c>
      <c r="J108" s="13">
        <v>35830.97</v>
      </c>
      <c r="K108" s="13">
        <f t="shared" si="4"/>
        <v>79.761398034409694</v>
      </c>
      <c r="L108" s="13">
        <f t="shared" si="4"/>
        <v>76.307415879995119</v>
      </c>
      <c r="M108" s="13">
        <f t="shared" si="3"/>
        <v>82.325760395557339</v>
      </c>
    </row>
    <row r="109" spans="1:13" ht="63" x14ac:dyDescent="0.2">
      <c r="A109" s="14" t="s">
        <v>316</v>
      </c>
      <c r="B109" s="25"/>
      <c r="C109" s="27" t="s">
        <v>317</v>
      </c>
      <c r="D109" s="17" t="s">
        <v>318</v>
      </c>
      <c r="E109" s="23">
        <v>1531076.3198199999</v>
      </c>
      <c r="F109" s="23">
        <v>1268652.0562699998</v>
      </c>
      <c r="G109" s="23">
        <v>262424.26354999997</v>
      </c>
      <c r="H109" s="24">
        <v>1379142.7700000003</v>
      </c>
      <c r="I109" s="23">
        <v>1098994.5700000003</v>
      </c>
      <c r="J109" s="23">
        <v>280148.2</v>
      </c>
      <c r="K109" s="23">
        <f t="shared" si="4"/>
        <v>90.076683451164499</v>
      </c>
      <c r="L109" s="23">
        <f t="shared" si="4"/>
        <v>86.626949017935274</v>
      </c>
      <c r="M109" s="23">
        <f t="shared" si="3"/>
        <v>106.75392443146671</v>
      </c>
    </row>
    <row r="110" spans="1:13" ht="18.75" x14ac:dyDescent="0.3">
      <c r="B110" s="25"/>
      <c r="C110" s="28" t="s">
        <v>319</v>
      </c>
      <c r="D110" s="28"/>
      <c r="E110" s="29">
        <f>E6+E109</f>
        <v>32308860.107759997</v>
      </c>
      <c r="F110" s="13">
        <f t="shared" ref="F110" si="5">E110-G110</f>
        <v>23566672.326779999</v>
      </c>
      <c r="G110" s="30">
        <f>G6+G109</f>
        <v>8742187.7809799984</v>
      </c>
      <c r="H110" s="29">
        <f>H6+H109</f>
        <v>28679680.870000008</v>
      </c>
      <c r="I110" s="13">
        <f t="shared" ref="I110" si="6">H110-J110</f>
        <v>21204313.170000009</v>
      </c>
      <c r="J110" s="30">
        <f>J6+J109</f>
        <v>7475367.7000000002</v>
      </c>
      <c r="K110" s="13">
        <f t="shared" si="4"/>
        <v>88.767232190626473</v>
      </c>
      <c r="L110" s="13">
        <f t="shared" si="4"/>
        <v>89.975847569724465</v>
      </c>
      <c r="M110" s="13">
        <f t="shared" si="3"/>
        <v>85.509118395555817</v>
      </c>
    </row>
    <row r="112" spans="1:13" hidden="1" x14ac:dyDescent="0.25">
      <c r="B112" s="1"/>
      <c r="E112" s="4" t="e">
        <f>#REF!/E110*100</f>
        <v>#REF!</v>
      </c>
    </row>
    <row r="113" spans="2:13" hidden="1" x14ac:dyDescent="0.25">
      <c r="B113" s="1"/>
      <c r="E113" s="4">
        <v>100</v>
      </c>
    </row>
    <row r="114" spans="2:13" hidden="1" x14ac:dyDescent="0.25">
      <c r="B114" s="1"/>
      <c r="E114" s="4">
        <f>E113-5.9</f>
        <v>94.1</v>
      </c>
    </row>
    <row r="115" spans="2:13" s="3" customFormat="1" hidden="1" x14ac:dyDescent="0.25">
      <c r="B115" s="1"/>
      <c r="E115" s="4"/>
      <c r="F115" s="5"/>
      <c r="G115" s="5"/>
      <c r="H115" s="1"/>
      <c r="I115" s="1"/>
      <c r="J115" s="1"/>
      <c r="K115" s="1"/>
      <c r="L115" s="1"/>
      <c r="M115" s="1"/>
    </row>
    <row r="116" spans="2:13" s="3" customFormat="1" ht="48.75" customHeight="1" x14ac:dyDescent="0.25">
      <c r="B116" s="2"/>
      <c r="C116" s="31" t="s">
        <v>320</v>
      </c>
      <c r="E116" s="4"/>
      <c r="F116" s="5"/>
      <c r="G116" s="5"/>
      <c r="H116" s="1"/>
      <c r="I116" s="1"/>
      <c r="J116" s="1"/>
      <c r="K116" s="1"/>
      <c r="L116" s="1"/>
      <c r="M116" s="1"/>
    </row>
  </sheetData>
  <autoFilter ref="B6:M110"/>
  <mergeCells count="10">
    <mergeCell ref="B1:M1"/>
    <mergeCell ref="I2:J2"/>
    <mergeCell ref="B3:B4"/>
    <mergeCell ref="C3:C4"/>
    <mergeCell ref="E3:E4"/>
    <mergeCell ref="F3:G3"/>
    <mergeCell ref="H3:H4"/>
    <mergeCell ref="I3:J3"/>
    <mergeCell ref="K3:K4"/>
    <mergeCell ref="L3:M3"/>
  </mergeCells>
  <pageMargins left="0.15748031496062992" right="0.15748031496062992" top="0.19685039370078741" bottom="0.19685039370078741" header="0.17" footer="0.15748031496062992"/>
  <pageSetup paperSize="9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ГП на 01.01.2016</vt:lpstr>
      <vt:lpstr>'Расходы по ГП на 01.01.2016'!Заголовки_для_печати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l.mokaeva</dc:creator>
  <cp:lastModifiedBy>USNCOMPUTERS</cp:lastModifiedBy>
  <cp:lastPrinted>2016-02-10T11:33:43Z</cp:lastPrinted>
  <dcterms:created xsi:type="dcterms:W3CDTF">2016-01-11T14:35:52Z</dcterms:created>
  <dcterms:modified xsi:type="dcterms:W3CDTF">2016-02-10T11:33:45Z</dcterms:modified>
</cp:coreProperties>
</file>